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1340" windowHeight="6795" tabRatio="694" firstSheet="1" activeTab="4"/>
  </bookViews>
  <sheets>
    <sheet name="приложение1" sheetId="60" r:id="rId1"/>
    <sheet name="приложение2" sheetId="51" r:id="rId2"/>
    <sheet name="приложение 3" sheetId="45" r:id="rId3"/>
    <sheet name="приложение 4" sheetId="53" r:id="rId4"/>
    <sheet name="приложение 5" sheetId="56" r:id="rId5"/>
    <sheet name="приложение 6" sheetId="62" r:id="rId6"/>
    <sheet name="приложение7" sheetId="63" r:id="rId7"/>
    <sheet name="приложение 8" sheetId="64" r:id="rId8"/>
    <sheet name="приложение 9" sheetId="65" r:id="rId9"/>
    <sheet name="приложение 10" sheetId="66" r:id="rId10"/>
  </sheets>
  <definedNames>
    <definedName name="_xlnm.Print_Titles" localSheetId="9">'приложение 10'!$6:$7</definedName>
    <definedName name="_xlnm.Print_Titles" localSheetId="2">'приложение 3'!$6:$7</definedName>
    <definedName name="_xlnm.Print_Titles" localSheetId="3">'приложение 4'!$5:$7</definedName>
    <definedName name="_xlnm.Print_Titles" localSheetId="4">'приложение 5'!$4:$5</definedName>
    <definedName name="_xlnm.Print_Titles" localSheetId="5">'приложение 6'!$7:$9</definedName>
    <definedName name="_xlnm.Print_Titles" localSheetId="7">'приложение 8'!$5:$7</definedName>
    <definedName name="_xlnm.Print_Titles" localSheetId="8">'приложение 9'!$5:$6</definedName>
    <definedName name="_xlnm.Print_Titles" localSheetId="0">приложение1!$6:$8</definedName>
    <definedName name="_xlnm.Print_Titles" localSheetId="1">приложение2!$6:$8</definedName>
    <definedName name="_xlnm.Print_Titles" localSheetId="6">приложение7!$5:$6</definedName>
    <definedName name="_xlnm.Print_Area" localSheetId="4">'приложение 5'!$A$1:$K$412</definedName>
    <definedName name="_xlnm.Print_Area" localSheetId="0">приложение1!$A$1:$B$18</definedName>
  </definedNames>
  <calcPr calcId="125725"/>
</workbook>
</file>

<file path=xl/calcChain.xml><?xml version="1.0" encoding="utf-8"?>
<calcChain xmlns="http://schemas.openxmlformats.org/spreadsheetml/2006/main">
  <c r="H375" i="56"/>
  <c r="D224"/>
  <c r="D221"/>
  <c r="D220"/>
  <c r="D213"/>
  <c r="D216"/>
  <c r="D9"/>
  <c r="L13"/>
  <c r="J9"/>
  <c r="K9"/>
  <c r="K8" s="1"/>
  <c r="J10"/>
  <c r="K10"/>
  <c r="J11"/>
  <c r="K11"/>
  <c r="J14"/>
  <c r="J15"/>
  <c r="J16"/>
  <c r="L8"/>
  <c r="J253"/>
  <c r="L261"/>
  <c r="K261"/>
  <c r="J261"/>
  <c r="I261"/>
  <c r="H177"/>
  <c r="H393"/>
  <c r="H218" i="45" l="1"/>
  <c r="H214" s="1"/>
  <c r="H64"/>
  <c r="H19" s="1"/>
  <c r="H18"/>
  <c r="H13" s="1"/>
  <c r="H233"/>
  <c r="H227"/>
  <c r="H221"/>
  <c r="H208"/>
  <c r="H196"/>
  <c r="H17"/>
  <c r="H12" s="1"/>
  <c r="H14" l="1"/>
  <c r="H190"/>
  <c r="H185"/>
  <c r="H180"/>
  <c r="H175"/>
  <c r="H170"/>
  <c r="H165"/>
  <c r="H160"/>
  <c r="H155"/>
  <c r="H150"/>
  <c r="H145"/>
  <c r="H140"/>
  <c r="H135"/>
  <c r="H130"/>
  <c r="H125"/>
  <c r="H120"/>
  <c r="H115"/>
  <c r="H110"/>
  <c r="H105"/>
  <c r="H100"/>
  <c r="H95"/>
  <c r="H90"/>
  <c r="H85"/>
  <c r="H80"/>
  <c r="H75"/>
  <c r="H70"/>
  <c r="H65"/>
  <c r="H60"/>
  <c r="H55"/>
  <c r="H50"/>
  <c r="H45"/>
  <c r="H40"/>
  <c r="H35"/>
  <c r="H30"/>
  <c r="H25"/>
  <c r="H20"/>
  <c r="H15"/>
  <c r="H9" s="1"/>
  <c r="H264" i="56" l="1"/>
  <c r="H243"/>
  <c r="I221"/>
  <c r="J221"/>
  <c r="H221"/>
  <c r="H301"/>
  <c r="I273"/>
  <c r="J273"/>
  <c r="H273"/>
  <c r="I14"/>
  <c r="I15"/>
  <c r="I16"/>
  <c r="H15"/>
  <c r="H16"/>
  <c r="I374"/>
  <c r="J374"/>
  <c r="I375"/>
  <c r="J375"/>
  <c r="I376"/>
  <c r="J376"/>
  <c r="H376"/>
  <c r="H374"/>
  <c r="I402"/>
  <c r="J402"/>
  <c r="I403"/>
  <c r="J403"/>
  <c r="I404"/>
  <c r="J404"/>
  <c r="H403"/>
  <c r="H404"/>
  <c r="H402"/>
  <c r="I242"/>
  <c r="J242"/>
  <c r="I243"/>
  <c r="J243"/>
  <c r="I244"/>
  <c r="J244"/>
  <c r="H244"/>
  <c r="H242"/>
  <c r="I214"/>
  <c r="J214"/>
  <c r="I215"/>
  <c r="J215"/>
  <c r="I216"/>
  <c r="J216"/>
  <c r="H215"/>
  <c r="H216"/>
  <c r="H214"/>
  <c r="I159"/>
  <c r="J159"/>
  <c r="H159"/>
  <c r="H157" s="1"/>
  <c r="I165"/>
  <c r="J165"/>
  <c r="H165"/>
  <c r="I405"/>
  <c r="J405"/>
  <c r="H405"/>
  <c r="I245"/>
  <c r="J245"/>
  <c r="H245"/>
  <c r="G375"/>
  <c r="E375"/>
  <c r="G374"/>
  <c r="F374"/>
  <c r="F373" s="1"/>
  <c r="E374"/>
  <c r="I17"/>
  <c r="J17"/>
  <c r="H17"/>
  <c r="I263"/>
  <c r="J263"/>
  <c r="H263"/>
  <c r="J262"/>
  <c r="I262"/>
  <c r="H262"/>
  <c r="J281"/>
  <c r="I281"/>
  <c r="H14"/>
  <c r="H281"/>
  <c r="J173"/>
  <c r="I173"/>
  <c r="E173"/>
  <c r="F173"/>
  <c r="G173"/>
  <c r="D156"/>
  <c r="D155"/>
  <c r="D154"/>
  <c r="J153"/>
  <c r="I153"/>
  <c r="H153"/>
  <c r="G153"/>
  <c r="F153"/>
  <c r="E153"/>
  <c r="D152"/>
  <c r="D151"/>
  <c r="D150"/>
  <c r="J149"/>
  <c r="I149"/>
  <c r="H149"/>
  <c r="G149"/>
  <c r="F149"/>
  <c r="E149"/>
  <c r="D148"/>
  <c r="D147"/>
  <c r="D146"/>
  <c r="J145"/>
  <c r="I145"/>
  <c r="H145"/>
  <c r="G145"/>
  <c r="F145"/>
  <c r="E145"/>
  <c r="D144"/>
  <c r="D143"/>
  <c r="D142"/>
  <c r="J141"/>
  <c r="I141"/>
  <c r="H141"/>
  <c r="G141"/>
  <c r="F141"/>
  <c r="E141"/>
  <c r="D140"/>
  <c r="D139"/>
  <c r="D138"/>
  <c r="J137"/>
  <c r="I137"/>
  <c r="H137"/>
  <c r="G137"/>
  <c r="F137"/>
  <c r="E137"/>
  <c r="D136"/>
  <c r="D135"/>
  <c r="D134"/>
  <c r="J133"/>
  <c r="I133"/>
  <c r="H133"/>
  <c r="G133"/>
  <c r="F133"/>
  <c r="E133"/>
  <c r="D132"/>
  <c r="D131"/>
  <c r="D130"/>
  <c r="J129"/>
  <c r="I129"/>
  <c r="H129"/>
  <c r="G129"/>
  <c r="F129"/>
  <c r="E129"/>
  <c r="D128"/>
  <c r="D127"/>
  <c r="D126"/>
  <c r="J125"/>
  <c r="I125"/>
  <c r="H125"/>
  <c r="G125"/>
  <c r="F125"/>
  <c r="E125"/>
  <c r="D124"/>
  <c r="D123"/>
  <c r="D122"/>
  <c r="J121"/>
  <c r="I121"/>
  <c r="H121"/>
  <c r="G121"/>
  <c r="F121"/>
  <c r="E121"/>
  <c r="D120"/>
  <c r="D119"/>
  <c r="D118"/>
  <c r="J117"/>
  <c r="I117"/>
  <c r="H117"/>
  <c r="G117"/>
  <c r="F117"/>
  <c r="E117"/>
  <c r="D116"/>
  <c r="D115"/>
  <c r="D114"/>
  <c r="J113"/>
  <c r="I113"/>
  <c r="H113"/>
  <c r="G113"/>
  <c r="F113"/>
  <c r="E113"/>
  <c r="D112"/>
  <c r="D111"/>
  <c r="D110"/>
  <c r="J109"/>
  <c r="I109"/>
  <c r="H109"/>
  <c r="G109"/>
  <c r="F109"/>
  <c r="E109"/>
  <c r="D108"/>
  <c r="D107"/>
  <c r="D106"/>
  <c r="J105"/>
  <c r="I105"/>
  <c r="H105"/>
  <c r="G105"/>
  <c r="F105"/>
  <c r="E105"/>
  <c r="D104"/>
  <c r="D103"/>
  <c r="D102"/>
  <c r="J101"/>
  <c r="I101"/>
  <c r="H101"/>
  <c r="G101"/>
  <c r="F101"/>
  <c r="E101"/>
  <c r="D100"/>
  <c r="D99"/>
  <c r="D98"/>
  <c r="J97"/>
  <c r="I97"/>
  <c r="H97"/>
  <c r="G97"/>
  <c r="F97"/>
  <c r="E97"/>
  <c r="D96"/>
  <c r="D95"/>
  <c r="D94"/>
  <c r="J93"/>
  <c r="I93"/>
  <c r="H93"/>
  <c r="G93"/>
  <c r="F93"/>
  <c r="E93"/>
  <c r="D92"/>
  <c r="D91"/>
  <c r="D90"/>
  <c r="J89"/>
  <c r="I89"/>
  <c r="H89"/>
  <c r="G89"/>
  <c r="F89"/>
  <c r="E89"/>
  <c r="D88"/>
  <c r="D87"/>
  <c r="D86"/>
  <c r="J85"/>
  <c r="I85"/>
  <c r="H85"/>
  <c r="G85"/>
  <c r="F85"/>
  <c r="E85"/>
  <c r="D84"/>
  <c r="D83"/>
  <c r="D82"/>
  <c r="J81"/>
  <c r="I81"/>
  <c r="H81"/>
  <c r="G81"/>
  <c r="F81"/>
  <c r="E81"/>
  <c r="D80"/>
  <c r="D79"/>
  <c r="D78"/>
  <c r="J77"/>
  <c r="I77"/>
  <c r="H77"/>
  <c r="G77"/>
  <c r="F77"/>
  <c r="E77"/>
  <c r="D76"/>
  <c r="D75"/>
  <c r="D74"/>
  <c r="J73"/>
  <c r="I73"/>
  <c r="H73"/>
  <c r="G73"/>
  <c r="F73"/>
  <c r="E73"/>
  <c r="D72"/>
  <c r="D71"/>
  <c r="D70"/>
  <c r="J69"/>
  <c r="I69"/>
  <c r="H69"/>
  <c r="G69"/>
  <c r="F69"/>
  <c r="E69"/>
  <c r="D68"/>
  <c r="D67"/>
  <c r="D66"/>
  <c r="J65"/>
  <c r="I65"/>
  <c r="H65"/>
  <c r="G65"/>
  <c r="F65"/>
  <c r="E65"/>
  <c r="D64"/>
  <c r="D63"/>
  <c r="D62"/>
  <c r="J61"/>
  <c r="I61"/>
  <c r="H61"/>
  <c r="G61"/>
  <c r="F61"/>
  <c r="E61"/>
  <c r="D60"/>
  <c r="D59"/>
  <c r="D58"/>
  <c r="J57"/>
  <c r="I57"/>
  <c r="H57"/>
  <c r="G57"/>
  <c r="F57"/>
  <c r="E57"/>
  <c r="D56"/>
  <c r="D55"/>
  <c r="D54"/>
  <c r="J53"/>
  <c r="I53"/>
  <c r="H53"/>
  <c r="G53"/>
  <c r="F53"/>
  <c r="E53"/>
  <c r="D52"/>
  <c r="D51"/>
  <c r="D50"/>
  <c r="J49"/>
  <c r="I49"/>
  <c r="H49"/>
  <c r="G49"/>
  <c r="F49"/>
  <c r="E49"/>
  <c r="D48"/>
  <c r="D47"/>
  <c r="D46"/>
  <c r="J45"/>
  <c r="I45"/>
  <c r="H45"/>
  <c r="G45"/>
  <c r="F45"/>
  <c r="E45"/>
  <c r="D44"/>
  <c r="D43"/>
  <c r="D42"/>
  <c r="J41"/>
  <c r="I41"/>
  <c r="H41"/>
  <c r="G41"/>
  <c r="F41"/>
  <c r="E41"/>
  <c r="D40"/>
  <c r="D39"/>
  <c r="D38"/>
  <c r="J37"/>
  <c r="I37"/>
  <c r="H37"/>
  <c r="G37"/>
  <c r="F37"/>
  <c r="E37"/>
  <c r="D36"/>
  <c r="D35"/>
  <c r="D34"/>
  <c r="J33"/>
  <c r="I33"/>
  <c r="H33"/>
  <c r="G33"/>
  <c r="F33"/>
  <c r="E33"/>
  <c r="D32"/>
  <c r="D31"/>
  <c r="D30"/>
  <c r="J29"/>
  <c r="I29"/>
  <c r="H29"/>
  <c r="G29"/>
  <c r="F29"/>
  <c r="E29"/>
  <c r="D28"/>
  <c r="D27"/>
  <c r="D26"/>
  <c r="J25"/>
  <c r="I25"/>
  <c r="H25"/>
  <c r="G25"/>
  <c r="F25"/>
  <c r="E25"/>
  <c r="D24"/>
  <c r="D23"/>
  <c r="D22"/>
  <c r="J21"/>
  <c r="I21"/>
  <c r="H21"/>
  <c r="G21"/>
  <c r="F21"/>
  <c r="E21"/>
  <c r="D400"/>
  <c r="D399"/>
  <c r="D398"/>
  <c r="D397"/>
  <c r="D396"/>
  <c r="D395"/>
  <c r="D394"/>
  <c r="D392"/>
  <c r="D391"/>
  <c r="D390"/>
  <c r="D389"/>
  <c r="J372"/>
  <c r="I372"/>
  <c r="G372"/>
  <c r="F372"/>
  <c r="D372"/>
  <c r="J371"/>
  <c r="I371"/>
  <c r="G371"/>
  <c r="F371"/>
  <c r="E371"/>
  <c r="D371"/>
  <c r="J370"/>
  <c r="I370"/>
  <c r="I369" s="1"/>
  <c r="H370"/>
  <c r="G370"/>
  <c r="F370"/>
  <c r="E370"/>
  <c r="E369" s="1"/>
  <c r="D370"/>
  <c r="J368"/>
  <c r="I368"/>
  <c r="H368"/>
  <c r="G368"/>
  <c r="F368"/>
  <c r="D368"/>
  <c r="J367"/>
  <c r="I367"/>
  <c r="G367"/>
  <c r="F367"/>
  <c r="E367"/>
  <c r="D367"/>
  <c r="J366"/>
  <c r="I366"/>
  <c r="H366"/>
  <c r="G366"/>
  <c r="F366"/>
  <c r="E366"/>
  <c r="D366"/>
  <c r="J364"/>
  <c r="I364"/>
  <c r="H364"/>
  <c r="G364"/>
  <c r="F364"/>
  <c r="D364"/>
  <c r="J363"/>
  <c r="I363"/>
  <c r="G363"/>
  <c r="F363"/>
  <c r="E363"/>
  <c r="D363"/>
  <c r="J362"/>
  <c r="I362"/>
  <c r="H362"/>
  <c r="G362"/>
  <c r="F362"/>
  <c r="E362"/>
  <c r="D362"/>
  <c r="J360"/>
  <c r="I360"/>
  <c r="H360"/>
  <c r="G360"/>
  <c r="F360"/>
  <c r="D360"/>
  <c r="J359"/>
  <c r="I359"/>
  <c r="H359"/>
  <c r="G359"/>
  <c r="F359"/>
  <c r="E359"/>
  <c r="D359"/>
  <c r="J358"/>
  <c r="I358"/>
  <c r="H358"/>
  <c r="G358"/>
  <c r="F358"/>
  <c r="E358"/>
  <c r="D358"/>
  <c r="J356"/>
  <c r="I356"/>
  <c r="H356"/>
  <c r="G356"/>
  <c r="F356"/>
  <c r="D356"/>
  <c r="J355"/>
  <c r="I355"/>
  <c r="H355"/>
  <c r="G355"/>
  <c r="F355"/>
  <c r="E355"/>
  <c r="D355"/>
  <c r="J354"/>
  <c r="I354"/>
  <c r="H354"/>
  <c r="G354"/>
  <c r="F354"/>
  <c r="E354"/>
  <c r="D354"/>
  <c r="E377"/>
  <c r="F377"/>
  <c r="G377"/>
  <c r="H377"/>
  <c r="I377"/>
  <c r="J377"/>
  <c r="D378"/>
  <c r="D379"/>
  <c r="J352"/>
  <c r="I352"/>
  <c r="H352"/>
  <c r="G352"/>
  <c r="F352"/>
  <c r="D352"/>
  <c r="J351"/>
  <c r="I351"/>
  <c r="H351"/>
  <c r="G351"/>
  <c r="F351"/>
  <c r="E351"/>
  <c r="D351"/>
  <c r="J350"/>
  <c r="I350"/>
  <c r="H350"/>
  <c r="G350"/>
  <c r="F350"/>
  <c r="E350"/>
  <c r="D350"/>
  <c r="J348"/>
  <c r="I348"/>
  <c r="H348"/>
  <c r="G348"/>
  <c r="F348"/>
  <c r="D348"/>
  <c r="J347"/>
  <c r="I347"/>
  <c r="H347"/>
  <c r="G347"/>
  <c r="F347"/>
  <c r="E347"/>
  <c r="D347"/>
  <c r="J346"/>
  <c r="I346"/>
  <c r="H346"/>
  <c r="G346"/>
  <c r="F346"/>
  <c r="E346"/>
  <c r="D346"/>
  <c r="J344"/>
  <c r="I344"/>
  <c r="H344"/>
  <c r="G344"/>
  <c r="F344"/>
  <c r="D344"/>
  <c r="J343"/>
  <c r="I343"/>
  <c r="H343"/>
  <c r="G343"/>
  <c r="F343"/>
  <c r="E343"/>
  <c r="D343"/>
  <c r="J342"/>
  <c r="I342"/>
  <c r="H342"/>
  <c r="G342"/>
  <c r="F342"/>
  <c r="E342"/>
  <c r="D342"/>
  <c r="J340"/>
  <c r="I340"/>
  <c r="H340"/>
  <c r="G340"/>
  <c r="F340"/>
  <c r="D340"/>
  <c r="J339"/>
  <c r="I339"/>
  <c r="H339"/>
  <c r="G339"/>
  <c r="F339"/>
  <c r="E339"/>
  <c r="D339"/>
  <c r="J338"/>
  <c r="I338"/>
  <c r="H338"/>
  <c r="G338"/>
  <c r="F338"/>
  <c r="E338"/>
  <c r="D338"/>
  <c r="J336"/>
  <c r="I336"/>
  <c r="G336"/>
  <c r="F336"/>
  <c r="J335"/>
  <c r="I335"/>
  <c r="G335"/>
  <c r="F335"/>
  <c r="E335"/>
  <c r="J332"/>
  <c r="I332"/>
  <c r="G332"/>
  <c r="F332"/>
  <c r="H331"/>
  <c r="G331"/>
  <c r="F331"/>
  <c r="E331"/>
  <c r="F328"/>
  <c r="J324"/>
  <c r="I324"/>
  <c r="G324"/>
  <c r="F324"/>
  <c r="J323"/>
  <c r="I323"/>
  <c r="G323"/>
  <c r="F323"/>
  <c r="E323"/>
  <c r="J322"/>
  <c r="I322"/>
  <c r="H322"/>
  <c r="G322"/>
  <c r="F322"/>
  <c r="E322"/>
  <c r="J320"/>
  <c r="I320"/>
  <c r="H320"/>
  <c r="G320"/>
  <c r="F320"/>
  <c r="G319"/>
  <c r="F319"/>
  <c r="E319"/>
  <c r="J318"/>
  <c r="I318"/>
  <c r="H318"/>
  <c r="G318"/>
  <c r="F318"/>
  <c r="E318"/>
  <c r="D284"/>
  <c r="D283"/>
  <c r="D282"/>
  <c r="D280"/>
  <c r="D279"/>
  <c r="D278"/>
  <c r="D277"/>
  <c r="D276"/>
  <c r="D275"/>
  <c r="D274"/>
  <c r="D272"/>
  <c r="D271"/>
  <c r="D270"/>
  <c r="D269"/>
  <c r="D260"/>
  <c r="D259"/>
  <c r="D258"/>
  <c r="J257"/>
  <c r="I257"/>
  <c r="H257"/>
  <c r="G257"/>
  <c r="F257"/>
  <c r="E257"/>
  <c r="D256"/>
  <c r="D255"/>
  <c r="D254"/>
  <c r="I253"/>
  <c r="H253"/>
  <c r="G253"/>
  <c r="F253"/>
  <c r="E253"/>
  <c r="D240"/>
  <c r="D239"/>
  <c r="D238"/>
  <c r="D237"/>
  <c r="D236"/>
  <c r="D235"/>
  <c r="D234"/>
  <c r="D233"/>
  <c r="D232"/>
  <c r="D231"/>
  <c r="D230"/>
  <c r="D229"/>
  <c r="D212"/>
  <c r="D211"/>
  <c r="D210"/>
  <c r="J209"/>
  <c r="I209"/>
  <c r="H209"/>
  <c r="G209"/>
  <c r="F209"/>
  <c r="E209"/>
  <c r="D208"/>
  <c r="D207"/>
  <c r="D206"/>
  <c r="J205"/>
  <c r="I205"/>
  <c r="H205"/>
  <c r="G205"/>
  <c r="F205"/>
  <c r="E205"/>
  <c r="D204"/>
  <c r="D203"/>
  <c r="D202"/>
  <c r="J201"/>
  <c r="I201"/>
  <c r="H201"/>
  <c r="G201"/>
  <c r="F201"/>
  <c r="E201"/>
  <c r="D215"/>
  <c r="D200"/>
  <c r="D199"/>
  <c r="D198"/>
  <c r="J197"/>
  <c r="I197"/>
  <c r="H197"/>
  <c r="G197"/>
  <c r="F197"/>
  <c r="E197"/>
  <c r="D196"/>
  <c r="D195"/>
  <c r="D194"/>
  <c r="J193"/>
  <c r="I193"/>
  <c r="H193"/>
  <c r="G193"/>
  <c r="F193"/>
  <c r="E193"/>
  <c r="D192"/>
  <c r="D191"/>
  <c r="D190"/>
  <c r="J189"/>
  <c r="I189"/>
  <c r="H189"/>
  <c r="G189"/>
  <c r="F189"/>
  <c r="E189"/>
  <c r="D188"/>
  <c r="D187"/>
  <c r="D186"/>
  <c r="J185"/>
  <c r="I185"/>
  <c r="H185"/>
  <c r="G185"/>
  <c r="F185"/>
  <c r="E185"/>
  <c r="E157"/>
  <c r="F158"/>
  <c r="F157" s="1"/>
  <c r="G158"/>
  <c r="G157" s="1"/>
  <c r="I158"/>
  <c r="J158"/>
  <c r="F161"/>
  <c r="G161"/>
  <c r="E161"/>
  <c r="I161"/>
  <c r="H161"/>
  <c r="D243" l="1"/>
  <c r="J241"/>
  <c r="I241"/>
  <c r="D273"/>
  <c r="E373"/>
  <c r="J401"/>
  <c r="H241"/>
  <c r="H401"/>
  <c r="I401"/>
  <c r="H369"/>
  <c r="E321"/>
  <c r="G369"/>
  <c r="D242"/>
  <c r="J345"/>
  <c r="J213"/>
  <c r="E353"/>
  <c r="I373"/>
  <c r="I213"/>
  <c r="H213"/>
  <c r="D214"/>
  <c r="G337"/>
  <c r="D145"/>
  <c r="J373"/>
  <c r="E337"/>
  <c r="I337"/>
  <c r="H373"/>
  <c r="G373"/>
  <c r="I157"/>
  <c r="J157"/>
  <c r="D159"/>
  <c r="D393"/>
  <c r="I321"/>
  <c r="G345"/>
  <c r="D345"/>
  <c r="G357"/>
  <c r="D357"/>
  <c r="D77"/>
  <c r="D125"/>
  <c r="E345"/>
  <c r="I345"/>
  <c r="I349"/>
  <c r="E357"/>
  <c r="I357"/>
  <c r="J357"/>
  <c r="I361"/>
  <c r="D133"/>
  <c r="H337"/>
  <c r="D365"/>
  <c r="D29"/>
  <c r="G317"/>
  <c r="J341"/>
  <c r="H345"/>
  <c r="D349"/>
  <c r="H349"/>
  <c r="E349"/>
  <c r="G349"/>
  <c r="F361"/>
  <c r="J361"/>
  <c r="E365"/>
  <c r="I365"/>
  <c r="F365"/>
  <c r="J365"/>
  <c r="H365"/>
  <c r="D45"/>
  <c r="D61"/>
  <c r="D113"/>
  <c r="D121"/>
  <c r="D137"/>
  <c r="D141"/>
  <c r="F321"/>
  <c r="J321"/>
  <c r="D337"/>
  <c r="F349"/>
  <c r="J349"/>
  <c r="H357"/>
  <c r="D361"/>
  <c r="H361"/>
  <c r="E361"/>
  <c r="G361"/>
  <c r="G365"/>
  <c r="D37"/>
  <c r="D53"/>
  <c r="D129"/>
  <c r="F357"/>
  <c r="D57"/>
  <c r="D73"/>
  <c r="D85"/>
  <c r="D117"/>
  <c r="D374"/>
  <c r="H261"/>
  <c r="D281"/>
  <c r="D93"/>
  <c r="D65"/>
  <c r="D41"/>
  <c r="D49"/>
  <c r="D89"/>
  <c r="D149"/>
  <c r="D153"/>
  <c r="D105"/>
  <c r="D209"/>
  <c r="G341"/>
  <c r="D341"/>
  <c r="H341"/>
  <c r="D353"/>
  <c r="H353"/>
  <c r="I353"/>
  <c r="D369"/>
  <c r="D25"/>
  <c r="D33"/>
  <c r="D97"/>
  <c r="H317"/>
  <c r="E341"/>
  <c r="I341"/>
  <c r="F341"/>
  <c r="F353"/>
  <c r="J353"/>
  <c r="G353"/>
  <c r="D81"/>
  <c r="F337"/>
  <c r="J337"/>
  <c r="F345"/>
  <c r="F369"/>
  <c r="J369"/>
  <c r="D21"/>
  <c r="D69"/>
  <c r="D101"/>
  <c r="D109"/>
  <c r="D257"/>
  <c r="E317"/>
  <c r="I317"/>
  <c r="F317"/>
  <c r="J317"/>
  <c r="D253"/>
  <c r="D201"/>
  <c r="G321"/>
  <c r="H321"/>
  <c r="D205"/>
  <c r="D193"/>
  <c r="D197"/>
  <c r="D189"/>
  <c r="D185"/>
  <c r="D158"/>
  <c r="F10"/>
  <c r="G261"/>
  <c r="F261"/>
  <c r="F13"/>
  <c r="G13"/>
  <c r="H13"/>
  <c r="I13"/>
  <c r="J13"/>
  <c r="E13"/>
  <c r="E245"/>
  <c r="E249"/>
  <c r="E285"/>
  <c r="E301"/>
  <c r="D301" s="1"/>
  <c r="E305"/>
  <c r="E309"/>
  <c r="E314"/>
  <c r="E315"/>
  <c r="E402"/>
  <c r="E327" s="1"/>
  <c r="E403"/>
  <c r="E405"/>
  <c r="E330" s="1"/>
  <c r="E329" s="1"/>
  <c r="E409"/>
  <c r="E334" s="1"/>
  <c r="E333" s="1"/>
  <c r="D412"/>
  <c r="D411"/>
  <c r="D336" s="1"/>
  <c r="D410"/>
  <c r="D335" s="1"/>
  <c r="J409"/>
  <c r="J333" s="1"/>
  <c r="I409"/>
  <c r="I333" s="1"/>
  <c r="H409"/>
  <c r="H333" s="1"/>
  <c r="G409"/>
  <c r="G334" s="1"/>
  <c r="G333" s="1"/>
  <c r="F409"/>
  <c r="F334" s="1"/>
  <c r="F333" s="1"/>
  <c r="D408"/>
  <c r="D407"/>
  <c r="D406"/>
  <c r="D331" s="1"/>
  <c r="J329"/>
  <c r="I329"/>
  <c r="H329"/>
  <c r="G405"/>
  <c r="G330" s="1"/>
  <c r="G329" s="1"/>
  <c r="F405"/>
  <c r="F330" s="1"/>
  <c r="F329" s="1"/>
  <c r="J328"/>
  <c r="I328"/>
  <c r="G403"/>
  <c r="G328" s="1"/>
  <c r="J327"/>
  <c r="G402"/>
  <c r="F402"/>
  <c r="F327" s="1"/>
  <c r="D388"/>
  <c r="D324" s="1"/>
  <c r="D387"/>
  <c r="D323" s="1"/>
  <c r="D386"/>
  <c r="D322" s="1"/>
  <c r="D385"/>
  <c r="D384"/>
  <c r="D320" s="1"/>
  <c r="D383"/>
  <c r="D319" s="1"/>
  <c r="D382"/>
  <c r="D318" s="1"/>
  <c r="D381"/>
  <c r="D380"/>
  <c r="D316" s="1"/>
  <c r="D315"/>
  <c r="D314"/>
  <c r="J316"/>
  <c r="I316"/>
  <c r="I11" s="1"/>
  <c r="G316"/>
  <c r="F316"/>
  <c r="J315"/>
  <c r="J287" s="1"/>
  <c r="I315"/>
  <c r="H315"/>
  <c r="G315"/>
  <c r="F315"/>
  <c r="J314"/>
  <c r="J286" s="1"/>
  <c r="I314"/>
  <c r="I286" s="1"/>
  <c r="I9" s="1"/>
  <c r="H314"/>
  <c r="H286" s="1"/>
  <c r="H9" s="1"/>
  <c r="G314"/>
  <c r="F314"/>
  <c r="D312"/>
  <c r="D311"/>
  <c r="D310"/>
  <c r="J309"/>
  <c r="I309"/>
  <c r="H309"/>
  <c r="G309"/>
  <c r="F309"/>
  <c r="D308"/>
  <c r="D307"/>
  <c r="D306"/>
  <c r="J305"/>
  <c r="I305"/>
  <c r="D304"/>
  <c r="D303"/>
  <c r="D302"/>
  <c r="I297"/>
  <c r="H297"/>
  <c r="D299"/>
  <c r="D298"/>
  <c r="J297"/>
  <c r="D296"/>
  <c r="D295"/>
  <c r="D294"/>
  <c r="D293"/>
  <c r="D292"/>
  <c r="D291"/>
  <c r="D290"/>
  <c r="D289"/>
  <c r="G286"/>
  <c r="G285" s="1"/>
  <c r="F286"/>
  <c r="F285" s="1"/>
  <c r="D268"/>
  <c r="D267"/>
  <c r="D266"/>
  <c r="D265"/>
  <c r="D264"/>
  <c r="D263"/>
  <c r="D262"/>
  <c r="D157" l="1"/>
  <c r="J288"/>
  <c r="J8" s="1"/>
  <c r="D241"/>
  <c r="H288"/>
  <c r="H11" s="1"/>
  <c r="D11" s="1"/>
  <c r="D373"/>
  <c r="D376"/>
  <c r="D375"/>
  <c r="I327"/>
  <c r="I287" s="1"/>
  <c r="I10" s="1"/>
  <c r="I8" s="1"/>
  <c r="D403"/>
  <c r="D328" s="1"/>
  <c r="D332"/>
  <c r="D317"/>
  <c r="H287"/>
  <c r="H10" s="1"/>
  <c r="D10" s="1"/>
  <c r="G401"/>
  <c r="G326" s="1"/>
  <c r="G327"/>
  <c r="D377"/>
  <c r="D321"/>
  <c r="J325"/>
  <c r="E401"/>
  <c r="E326" s="1"/>
  <c r="E325" s="1"/>
  <c r="D402"/>
  <c r="D327" s="1"/>
  <c r="J313"/>
  <c r="J285"/>
  <c r="H313"/>
  <c r="D409"/>
  <c r="D334" s="1"/>
  <c r="D333" s="1"/>
  <c r="F401"/>
  <c r="F326" s="1"/>
  <c r="F325" s="1"/>
  <c r="E313"/>
  <c r="I313"/>
  <c r="D286"/>
  <c r="D313"/>
  <c r="G313"/>
  <c r="D305"/>
  <c r="D405"/>
  <c r="D330" s="1"/>
  <c r="D261"/>
  <c r="D309"/>
  <c r="D404"/>
  <c r="D300"/>
  <c r="F313"/>
  <c r="K244"/>
  <c r="D329" l="1"/>
  <c r="I285"/>
  <c r="H8"/>
  <c r="D8" s="1"/>
  <c r="D287"/>
  <c r="H285"/>
  <c r="H325"/>
  <c r="I325"/>
  <c r="G325"/>
  <c r="D401"/>
  <c r="D326" s="1"/>
  <c r="D325" s="1"/>
  <c r="D297"/>
  <c r="G217"/>
  <c r="F217"/>
  <c r="E217"/>
  <c r="D285" l="1"/>
  <c r="D288"/>
  <c r="D228"/>
  <c r="D227"/>
  <c r="D226"/>
  <c r="D225"/>
  <c r="D223"/>
  <c r="D222"/>
  <c r="D251" l="1"/>
  <c r="D250"/>
  <c r="D248"/>
  <c r="D247"/>
  <c r="D246"/>
  <c r="D252"/>
  <c r="D244" l="1"/>
  <c r="H249"/>
  <c r="G249"/>
  <c r="F249"/>
  <c r="G245"/>
  <c r="F245"/>
  <c r="D249" l="1"/>
  <c r="D245"/>
  <c r="H181"/>
  <c r="G181"/>
  <c r="E177" l="1"/>
  <c r="E181"/>
  <c r="K216" l="1"/>
  <c r="G10" l="1"/>
  <c r="E10"/>
  <c r="D219"/>
  <c r="D218"/>
  <c r="E9" l="1"/>
  <c r="D217"/>
  <c r="I177"/>
  <c r="I181"/>
  <c r="I172" s="1"/>
  <c r="I169" s="1"/>
  <c r="H172"/>
  <c r="H169" s="1"/>
  <c r="G172"/>
  <c r="G169" s="1"/>
  <c r="G11" s="1"/>
  <c r="G177"/>
  <c r="G9"/>
  <c r="F181"/>
  <c r="F169" s="1"/>
  <c r="F11" s="1"/>
  <c r="F177"/>
  <c r="F9"/>
  <c r="D184"/>
  <c r="D183"/>
  <c r="D182"/>
  <c r="J181"/>
  <c r="J172" s="1"/>
  <c r="J169" s="1"/>
  <c r="D180"/>
  <c r="D179"/>
  <c r="D178"/>
  <c r="J177"/>
  <c r="D176"/>
  <c r="D175"/>
  <c r="D174"/>
  <c r="D171"/>
  <c r="D170"/>
  <c r="D168"/>
  <c r="D167"/>
  <c r="D166"/>
  <c r="D165"/>
  <c r="D164"/>
  <c r="D163"/>
  <c r="D162"/>
  <c r="D161"/>
  <c r="D20"/>
  <c r="D19"/>
  <c r="D18"/>
  <c r="D17"/>
  <c r="D16"/>
  <c r="D15"/>
  <c r="D14"/>
  <c r="D13" l="1"/>
  <c r="G8"/>
  <c r="F8"/>
  <c r="D173"/>
  <c r="D177"/>
  <c r="E169"/>
  <c r="D172"/>
  <c r="D181"/>
  <c r="J9" i="45"/>
  <c r="I9"/>
  <c r="G9"/>
  <c r="F9"/>
  <c r="E9"/>
  <c r="D169" i="56" l="1"/>
  <c r="E11"/>
  <c r="K15" i="45"/>
  <c r="K9"/>
  <c r="E8" i="56" l="1"/>
</calcChain>
</file>

<file path=xl/sharedStrings.xml><?xml version="1.0" encoding="utf-8"?>
<sst xmlns="http://schemas.openxmlformats.org/spreadsheetml/2006/main" count="1476" uniqueCount="501">
  <si>
    <t>в том числе:</t>
  </si>
  <si>
    <t>и т.д.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</si>
  <si>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</si>
  <si>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</si>
  <si>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</si>
  <si>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</si>
  <si>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</si>
  <si>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</si>
  <si>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</si>
  <si>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</si>
  <si>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</si>
  <si>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</si>
  <si>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</si>
  <si>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</si>
  <si>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</si>
  <si>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</si>
  <si>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 xml:space="preserve">Основное мероприятие 1.1 </t>
  </si>
  <si>
    <t xml:space="preserve">Основное мероприятие 1.2 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</si>
  <si>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</si>
  <si>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</si>
  <si>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</si>
  <si>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</si>
  <si>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</si>
  <si>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</si>
  <si>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</si>
  <si>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</si>
  <si>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</si>
  <si>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</si>
  <si>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</si>
  <si>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</si>
  <si>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</si>
  <si>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</si>
  <si>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</si>
  <si>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</si>
  <si>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Показатель (индикатор) 1.1 общий для подпрограммы 1</t>
  </si>
  <si>
    <t>Показатель (индикатор) 1.2 общий для подпрограммы 1</t>
  </si>
  <si>
    <t>ПОДПРОГРАММА 1</t>
  </si>
  <si>
    <t>……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</si>
  <si>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</si>
  <si>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</si>
  <si>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</si>
  <si>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</si>
  <si>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</si>
  <si>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</si>
  <si>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</si>
  <si>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</si>
  <si>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</si>
  <si>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</si>
  <si>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</si>
  <si>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</si>
  <si>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</si>
  <si>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</si>
  <si>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</si>
  <si>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 xml:space="preserve">Основное мероприятие 1 </t>
  </si>
  <si>
    <t xml:space="preserve">ПОДПРОГРАММА 2 </t>
  </si>
  <si>
    <t>1.1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</si>
  <si>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</si>
  <si>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</si>
  <si>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</si>
  <si>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 xml:space="preserve">Подпрограммы муниципальной программы и основные мероприятия 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</si>
  <si>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</si>
  <si>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</si>
  <si>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</si>
  <si>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</si>
  <si>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</si>
  <si>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</si>
  <si>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 xml:space="preserve">Наименование муниципальной программы, подпрограммы, основного мероприятия </t>
  </si>
  <si>
    <t>Сведения
о достижении значений показателей (индикаторов) реализации муниципальной программы Воронежской области
__________________________________________________
по состоянию на _____________20__ года</t>
  </si>
  <si>
    <t>Значения показателей (индикаторов) муниципальной программы, подпрограммы, основного мероприятия</t>
  </si>
  <si>
    <t>МУНИЦИПАЛЬНАЯ ПРОГРАММА</t>
  </si>
  <si>
    <t>Показатель (индикатор) 1, определяющий результативность муниципальной программы в целом</t>
  </si>
  <si>
    <t>наименование ответственного исполнителя муниципальной программы Воронежской области</t>
  </si>
  <si>
    <t>Приложение 6</t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</si>
  <si>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</si>
  <si>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</si>
  <si>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</si>
  <si>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t>Мероприятие 1.1</t>
  </si>
  <si>
    <t>Мероприятие 2.1</t>
  </si>
  <si>
    <t>Мероприятие 1.1.1</t>
  </si>
  <si>
    <t>Мероприятие 1.2.1</t>
  </si>
  <si>
    <t>Мероприятие 2.1.1</t>
  </si>
  <si>
    <t>Мероприятие 2.2.1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</si>
  <si>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</si>
  <si>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</si>
  <si>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</si>
  <si>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</si>
  <si>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t>всего</t>
  </si>
  <si>
    <t>в том числе по ГРБС:</t>
  </si>
  <si>
    <t>ответственный исполнитель</t>
  </si>
  <si>
    <t>исполнитель 1</t>
  </si>
  <si>
    <t>Основное мероприятие 2</t>
  </si>
  <si>
    <t>Приложение 4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</si>
  <si>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</si>
  <si>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</si>
  <si>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 xml:space="preserve">Финансовое обеспечение выполнения других обязательств муниципалитета стуктурными подразделениями администраций муниципальных образований, расходы которых не учтены в других подпрограммах муниципальной программы </t>
  </si>
  <si>
    <t xml:space="preserve">Финансовое обеспечение деятельности стуктурных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 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</si>
  <si>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</si>
  <si>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</si>
  <si>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</si>
  <si>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</si>
  <si>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</si>
  <si>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</si>
  <si>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Основное 
мероприятие 1.1</t>
  </si>
  <si>
    <t>Мероприятие 1.1.2</t>
  </si>
  <si>
    <t>Основное 
мероприятие 2.1</t>
  </si>
  <si>
    <t>Мероприятие 2.1.2</t>
  </si>
  <si>
    <t>ПОДПРОГРАММА</t>
  </si>
  <si>
    <t xml:space="preserve">Основное 
мероприятие 1
</t>
  </si>
  <si>
    <t xml:space="preserve">Основное 
мероприятие 2
</t>
  </si>
  <si>
    <t>План реализации муниципальной программы Воронежской области
______________________________________________________________________________
на 20___ год</t>
  </si>
  <si>
    <t>Обеспечение реализации муниципальной программы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</si>
  <si>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</si>
  <si>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</si>
  <si>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</si>
  <si>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</si>
  <si>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</si>
  <si>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</si>
  <si>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</si>
  <si>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</si>
  <si>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</si>
  <si>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</si>
  <si>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</si>
  <si>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</si>
  <si>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Основное 
мероприятие 2.1 </t>
  </si>
  <si>
    <t xml:space="preserve">Основное мероприятие 2.2 </t>
  </si>
  <si>
    <t>Отчет об использовании бюджетных ассигнований
 местного бюджета на реализацию муниципальной программы Воронежской области
__________________________________________________
по состоянию на _____________20__года</t>
  </si>
  <si>
    <t>Приложение 7</t>
  </si>
  <si>
    <t>Обеспечение реализации    муниципальной программы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</si>
  <si>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</si>
  <si>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</si>
  <si>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</si>
  <si>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</si>
  <si>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</si>
  <si>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2</t>
  </si>
  <si>
    <t>Приложение 8</t>
  </si>
  <si>
    <t>Показатель (индикатор) 2, определяющий результативность муниципальной программы в целом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</si>
  <si>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</si>
  <si>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</si>
  <si>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</si>
  <si>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</si>
  <si>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</si>
  <si>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</si>
  <si>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</si>
  <si>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</si>
  <si>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</si>
  <si>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</si>
  <si>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Приложение 9</t>
  </si>
  <si>
    <t>Отчет о выполнении Плана реализации муниципальной программы Воронежской области 
_________________________________________________ 
по состоянию на _____________ 20___ года</t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</si>
  <si>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</si>
  <si>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</si>
  <si>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</si>
  <si>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>Основное 
мероприятие 1.2</t>
  </si>
  <si>
    <t xml:space="preserve">ПОДПРОГРАММА
</t>
  </si>
  <si>
    <t xml:space="preserve">Основное 
мероприятие 1 </t>
  </si>
  <si>
    <t xml:space="preserve">Основное 
мероприятие 2 </t>
  </si>
  <si>
    <t>Приложение 10</t>
  </si>
  <si>
    <t xml:space="preserve">внебюджетные фонды                     </t>
  </si>
  <si>
    <t>Информация
о расходах федерального, областного и местных бюджетов,  внебюджетных фондов, юридических и физических лиц на реализацию целей муниципальной программы Воронежской области __________________________________________________________________
по состоянию на ______________20___ года</t>
  </si>
  <si>
    <t xml:space="preserve">Приложение 1
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</si>
  <si>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</si>
  <si>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</si>
  <si>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t>шт.</t>
  </si>
  <si>
    <t>%</t>
  </si>
  <si>
    <t>Экономическое развитие и инновационная экономика Терновсклого муниципального района</t>
  </si>
  <si>
    <t>Администрация Терновского муниципального района</t>
  </si>
  <si>
    <t>2021
(первый год реализации)</t>
  </si>
  <si>
    <t>2022
(второй год реализации)</t>
  </si>
  <si>
    <t>2023
(третий год реализации)</t>
  </si>
  <si>
    <t>2024
(четвертый год реализации)</t>
  </si>
  <si>
    <t>2025
(пятый год реализации)</t>
  </si>
  <si>
    <t>2026
(шестой год реализации)</t>
  </si>
  <si>
    <t>Приложение № 2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</si>
  <si>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</si>
  <si>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государственной программы, тыс. руб.</t>
  </si>
  <si>
    <t>Всего</t>
  </si>
  <si>
    <t>в том числе по годам реализации</t>
  </si>
  <si>
    <t>Муниципальная программа</t>
  </si>
  <si>
    <t>в том числе</t>
  </si>
  <si>
    <t>Основное 
мероприятие 2.2</t>
  </si>
  <si>
    <t>Основное 
мероприятие 2.3</t>
  </si>
  <si>
    <t>2021-2026 гг.</t>
  </si>
  <si>
    <t>20</t>
  </si>
  <si>
    <t>единиц</t>
  </si>
  <si>
    <t>12</t>
  </si>
  <si>
    <t>2.1</t>
  </si>
  <si>
    <t>3.1</t>
  </si>
  <si>
    <t>ПОДПРОГРАММА 3</t>
  </si>
  <si>
    <t>Основное 
мероприятие 3.1</t>
  </si>
  <si>
    <t>4.1</t>
  </si>
  <si>
    <t>100</t>
  </si>
  <si>
    <t>Основное 
мероприятие 4.1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</si>
  <si>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</si>
  <si>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25</t>
  </si>
  <si>
    <t>тыс.руб</t>
  </si>
  <si>
    <t>3.2</t>
  </si>
  <si>
    <t>2.2</t>
  </si>
  <si>
    <t>3.3</t>
  </si>
  <si>
    <t xml:space="preserve">Основное мероприятие </t>
  </si>
  <si>
    <t>98</t>
  </si>
  <si>
    <t>98,5</t>
  </si>
  <si>
    <t>99</t>
  </si>
  <si>
    <t>99,5</t>
  </si>
  <si>
    <t>Основное 
мероприятие 4.2</t>
  </si>
  <si>
    <t>Основное 
мероприятие 3.2</t>
  </si>
  <si>
    <t>Основное 
мероприятие 3.3</t>
  </si>
  <si>
    <t>ПОДПРОГРАММА 4</t>
  </si>
  <si>
    <t>5,8</t>
  </si>
  <si>
    <t>5,9</t>
  </si>
  <si>
    <t>6</t>
  </si>
  <si>
    <t>6,1</t>
  </si>
  <si>
    <t>Сведения о показателях (индикаторах) муниципальной программы Терновского района Воронежской области
____________________________________________________________ 
 и их значениях</t>
  </si>
  <si>
    <t>2.3</t>
  </si>
  <si>
    <t>тыс. руб.</t>
  </si>
  <si>
    <t>0</t>
  </si>
  <si>
    <t>ПАСПОРТ
 муниципальной  программы Терновского муниципального района Воронежской области «РАЗВИТИЕ ОБРАЗОВАНИЯ 
ТЕРНОВСКОГО МУНИЦИПАЛЬНОГО РАЙОНА ВОРОНЕЖСКОЙ ОБЛАСТИ»
на 2021-2026 гг.</t>
  </si>
  <si>
    <t>Отдел по образованию и делам молодежи муниципального района</t>
  </si>
  <si>
    <t>Администрация,Отдел по образованию и делам молодежи администрации муниципального района;  муниципальные  образовательные учреж дения района  Отдел финансов</t>
  </si>
  <si>
    <t>Отдел по образованию и делам молодежи администрации муниципального района</t>
  </si>
  <si>
    <t>МУНИЦИПАЛЬНАЯ ПРОГРАММА "Развитие образования Терновского муниципального района"     на 2021-2026гг.</t>
  </si>
  <si>
    <t>Число учреждений подлежащих капремонту</t>
  </si>
  <si>
    <t>ПОДПРОГРАММА 1 Развитие дошкольного  и общего образования.</t>
  </si>
  <si>
    <t>Создание благоприятного климата и условий для ведения учебного процесса</t>
  </si>
  <si>
    <t xml:space="preserve"> Удовлетворенность населения качеством дошкольного образования,  процент к предыдущему периоду.</t>
  </si>
  <si>
    <t>83</t>
  </si>
  <si>
    <t>84</t>
  </si>
  <si>
    <t>ПОДПРОГРАММА 2. Социлизация детей сирот и детей нуждающихся в особой защите.</t>
  </si>
  <si>
    <t>Информационная и консультационная поддержка  физических лиц,  являющихся опекунами детей -сирот.</t>
  </si>
  <si>
    <t>Доля детей  сирот устроеных в семьи расчете на 10 тыс. человек населения Терновского муниципального района, единиц.</t>
  </si>
  <si>
    <t xml:space="preserve"> Объем  расходов  бюджета па  опеку</t>
  </si>
  <si>
    <t>11100</t>
  </si>
  <si>
    <t>12500</t>
  </si>
  <si>
    <t>13400</t>
  </si>
  <si>
    <t>14640</t>
  </si>
  <si>
    <t>15000</t>
  </si>
  <si>
    <t xml:space="preserve">ПОДПРОГРАММА 3 Развитие дополнительного образования  </t>
  </si>
  <si>
    <t>Количество консультаций, оказанных на личном приеме, по телефону, электронной почте с разъяснением принципов работы секций и кружков</t>
  </si>
  <si>
    <t xml:space="preserve">Доля детей охваченных  допобразованием                                            </t>
  </si>
  <si>
    <t>81</t>
  </si>
  <si>
    <t>82,5</t>
  </si>
  <si>
    <t>85</t>
  </si>
  <si>
    <t xml:space="preserve">Увеличение охвата уч-ся профориентационными мероприятиями %.   </t>
  </si>
  <si>
    <t>30</t>
  </si>
  <si>
    <t>40</t>
  </si>
  <si>
    <t>50</t>
  </si>
  <si>
    <t>60</t>
  </si>
  <si>
    <t>ПОДПРОГРАММА 4.Создание условий для  организации отдыха и оздоровления детей  и молодежи Терновского муниципального района .</t>
  </si>
  <si>
    <t>Реализация прогнозного плана (программы) на оздаровление и занятость молодежи Терновского муниципального района Воронежской области</t>
  </si>
  <si>
    <t>Создание благоприятного инвестиционного климата и условий для вовлечения молодежи в общественную деятельность</t>
  </si>
  <si>
    <t xml:space="preserve"> Создание  условий  социализации и самореализации  молодежи.</t>
  </si>
  <si>
    <t>95</t>
  </si>
  <si>
    <t>ПОДПРОГРАММА 5. Вовлечение молодежи в социальную практику оздоровления и занятости.</t>
  </si>
  <si>
    <t>ПОДПРОГРАММА 6. Обеспечение общественного порядка  и противодействия преступности.</t>
  </si>
  <si>
    <t>Количество  публикаций в расчете на 10 тыс. человек населения Терновского муниципального района, единиц.</t>
  </si>
  <si>
    <t>21</t>
  </si>
  <si>
    <t>22</t>
  </si>
  <si>
    <t>23</t>
  </si>
  <si>
    <t>27</t>
  </si>
  <si>
    <t>Информационная и консультационная поддержка    физических лиц,   укрепление межнациональных отношений .</t>
  </si>
  <si>
    <t>Поддержка и   содействие социальной адаптации мигрантов</t>
  </si>
  <si>
    <t>11</t>
  </si>
  <si>
    <t>13</t>
  </si>
  <si>
    <t>14</t>
  </si>
  <si>
    <t>15</t>
  </si>
  <si>
    <t xml:space="preserve">ПОДПРОГРАММА 7 Укрепление гражданского единства и гармонизации межнациональных отношений  </t>
  </si>
  <si>
    <t xml:space="preserve">Количество консультаций, оказанных на личном приеме, по телефону, электронной почте с разъяснением </t>
  </si>
  <si>
    <t xml:space="preserve">Увеличение объема публикаций по вопросам гармонизации межнациональных отношений, %.   </t>
  </si>
  <si>
    <t xml:space="preserve">Доля жителей отдаленных и малонаселенных пунктов, обеспеченных информационным сопровождением мероприятий в  сфере профилактики экстримизма                                          </t>
  </si>
  <si>
    <t>ПОДПРОГРАММА 8.Обеспечение условий реализации программы Терновского муниципального района .</t>
  </si>
  <si>
    <t>Реализация прогнозного плана (программы) повышение качества управления процессами развития системы образования  Терновского муниципального района Воронежской области</t>
  </si>
  <si>
    <t>Финансовое обеспечение и прогнозная (справочная) оценка расходов федерального, областного и местных бюджетов на реализацию муниципальной программы Терновского муниципального района Воронежской области РАЗВИТИЕ ОБРАЗОВАНИЯ
                                                                                                                        ТЕРНОВСКОГО МУНИЦИПАЛЬНОГО РАЙОНА ВОРОНЕЖСКОЙ ОБЛАСТИ»</t>
  </si>
  <si>
    <t>"Развитие  образования " на 2021 - 2026 годы</t>
  </si>
  <si>
    <t>Развитие дошкольного и общего образования</t>
  </si>
  <si>
    <t>Социализация детей-сирот и детей, нуждающихся   в особой защите</t>
  </si>
  <si>
    <t xml:space="preserve">«Развитие дополнительного образования» </t>
  </si>
  <si>
    <t xml:space="preserve">«Создание условий для  организации отдыха и оздоровления детей и молодежи Терновского муниципального района» </t>
  </si>
  <si>
    <t>ПОДПРОГРАММА 5</t>
  </si>
  <si>
    <t>Вовлечение молодежи в  социальную практику</t>
  </si>
  <si>
    <t>ПОДПРОГРАММА 6</t>
  </si>
  <si>
    <t>Обеспечение общественного порядка и противодействия преступности</t>
  </si>
  <si>
    <t>ПОДПРОГРАММА 8</t>
  </si>
  <si>
    <t xml:space="preserve">«Обеспечение условий  реализации Программы Терновского муниципального района» </t>
  </si>
  <si>
    <t>Основное 
мероприятие 8.1</t>
  </si>
  <si>
    <t>Основное 
мероприятие 8.2</t>
  </si>
  <si>
    <t>Финансовое  обеспечение функций Отдела по образованию</t>
  </si>
  <si>
    <t>Обеспечение и оказание услуг муниципальных учреждений</t>
  </si>
  <si>
    <t>Основное 
мероприятие 7.1</t>
  </si>
  <si>
    <t>Основное 
мероприятие 7.2</t>
  </si>
  <si>
    <t>Основное 
мероприятие 7.3</t>
  </si>
  <si>
    <t>Основное 
мероприятие 6.1</t>
  </si>
  <si>
    <t>Основное 
мероприятие 6.2</t>
  </si>
  <si>
    <t>Основное 
мероприятие 6.3</t>
  </si>
  <si>
    <t>Основное 
мероприятие 5.1</t>
  </si>
  <si>
    <t>Финансовое обеспечение расходов за счет РФ муниципалетета</t>
  </si>
  <si>
    <t>Организация отдыха и оздоровления детей и   молодежи</t>
  </si>
  <si>
    <t>Создание условий  для обеспечения деятельности  учереждений ДО</t>
  </si>
  <si>
    <t>Обеспечение  деятельности и услуг по муниципальным учреждениям</t>
  </si>
  <si>
    <t>1. Финансирование пособий   и выплат.</t>
  </si>
  <si>
    <t>Финансовое обеспечение непредвиденных расходов за счет резервного фонда муниципального бюджета.</t>
  </si>
  <si>
    <t>Основное 
мероприятие 1.3</t>
  </si>
  <si>
    <t xml:space="preserve">Модернизация муниципальных систем дошкольного образования, осуществляемые за счет субсидий из федерального бюджета </t>
  </si>
  <si>
    <t>Основное 
мероприятие 1.4</t>
  </si>
  <si>
    <t>Долевое финансирование инвестиционных программ (проектов) развития социальной, инженерной и коммунальной инфраструктуры муниципального значения за счет субсидий из областного бюджета.</t>
  </si>
  <si>
    <t>Основное 
мероприятие 1.5</t>
  </si>
  <si>
    <t>Основное 
мероприятие 1.6</t>
  </si>
  <si>
    <t>Основное 
мероприятие 1.7</t>
  </si>
  <si>
    <t>Основное 
мероприятие 1.8</t>
  </si>
  <si>
    <t>Основное 
мероприятие 1.9</t>
  </si>
  <si>
    <t>Основное 
мероприятие 1.10</t>
  </si>
  <si>
    <t>Основное 
мероприятие 1.11</t>
  </si>
  <si>
    <t>Основное 
мероприятие 1.12</t>
  </si>
  <si>
    <t>Основное 
мероприятие 1.13</t>
  </si>
  <si>
    <t>Основное 
мероприятие 1.14</t>
  </si>
  <si>
    <t>Основное 
мероприятие 1.15</t>
  </si>
  <si>
    <t>Основное 
мероприятие 1.16</t>
  </si>
  <si>
    <t>Основное 
мероприятие 1.17</t>
  </si>
  <si>
    <t>Основное 
мероприятие 1.18</t>
  </si>
  <si>
    <t>Основное 
мероприятие 1.19</t>
  </si>
  <si>
    <t>Основное 
мероприятие 1.20</t>
  </si>
  <si>
    <t>Основное 
мероприятие 1.21</t>
  </si>
  <si>
    <t>Основное 
мероприятие 1.22</t>
  </si>
  <si>
    <t>Основное 
мероприятие 1.23</t>
  </si>
  <si>
    <t>Основное 
мероприятие 1.24</t>
  </si>
  <si>
    <t>Основное 
мероприятие 1.25</t>
  </si>
  <si>
    <t>Основное 
мероприятие 1.26</t>
  </si>
  <si>
    <t>Основное 
мероприятие 1.27</t>
  </si>
  <si>
    <t>Основное 
мероприятие 1.28</t>
  </si>
  <si>
    <t>Основное 
мероприятие 1.29</t>
  </si>
  <si>
    <t>Основное 
мероприятие 1.30</t>
  </si>
  <si>
    <t>Основное 
мероприятие 1.31</t>
  </si>
  <si>
    <t>Основное 
мероприятие 1.32</t>
  </si>
  <si>
    <t>Основное 
мероприятие 1.33</t>
  </si>
  <si>
    <t>Основное 
мероприятие 1.34</t>
  </si>
  <si>
    <t>Основное 
мероприятие 1.35</t>
  </si>
  <si>
    <t>Компенсация, выплачиваемая родителям (законным представителям) в целях поддержки воспитания и обучения детей, посещающих образовательные организации, реализующие образовательную программу дошкольного образования за счет субвенции из областного бюджета</t>
  </si>
  <si>
    <t>Обеспечение государственных гарантий реализации прав на получение общедоступного дошкольного образования за счет субвенции бюджетам муниципальных образований</t>
  </si>
  <si>
    <t xml:space="preserve">Расходы за счет субсидий из областного бюджета на мероприятия по развитию сети дошкольных образовательных учреждений </t>
  </si>
  <si>
    <t>Снижение напряженности на рынке труда за счет межбюджетных трансфертов из областного бюджета</t>
  </si>
  <si>
    <t>Софинансирование за счет субсидий из областного бюджета капитальных вложений в объекты муниципальной собственности.</t>
  </si>
  <si>
    <t>Софинансирование мероприятий по модернизации дошкольного образования</t>
  </si>
  <si>
    <t>Проведение социально значимых мероприятий.</t>
  </si>
  <si>
    <t>Строительство, реконструкция объектов учреждений дошкольного образования (за счет субсидий из областного бюджета (софинансирование).</t>
  </si>
  <si>
    <t>Мероприятия областной адресной программы капитального ремонта.</t>
  </si>
  <si>
    <t>Расходы на обеспечение деятельности (оказание услуг) муниципальных учреждений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</si>
  <si>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регионального проекта «Успех каждого ребенка».</t>
  </si>
  <si>
    <t>Обеспечение непредвиденных расходов (за счет резервного фонда местного бюджета).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</si>
  <si>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</si>
  <si>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Мероприятия по развитию сети общеобразовательных организаций за счет субсидий из областного бюджета.</t>
  </si>
  <si>
    <t>Материально-техническое оснащение муниципальных общеобразовательных организаций за счет субсидий из областного бюджета</t>
  </si>
  <si>
    <t>Обеспечение государственных гарантий реализации прав на получение общедоступного и бесплатного, а также дополнительного образования детей в общеобразовательных учреждениях.</t>
  </si>
  <si>
    <t>Организация сбалансированного горячего питания.</t>
  </si>
  <si>
    <t xml:space="preserve">Обеспечение учащихся общеобразовательных учреждений молочной продукцией.
</t>
  </si>
  <si>
    <t>.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</si>
  <si>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государственной программы РФ «Доступная среда» за счет субсидий из федерального бюджета</t>
  </si>
  <si>
    <t>Проведение мероприятий по созданию универсальной безбарьерной среды, позволяющей обеспечить совместное обучение инвалидов и лиц, не имеющих нарушения развития за счет субсидий из областного бюджета</t>
  </si>
  <si>
    <t>Осуществление общеобразовательными организациями мероприятий по капитальному ремонту</t>
  </si>
  <si>
    <t>Строительство и реконструкция зданий общеобразовательных организаций</t>
  </si>
  <si>
    <t>Снижение напряженности на рынке труда муниципального района за счет межбюджетных трансфертов из областного бюджета.</t>
  </si>
  <si>
    <t>Обновление материально-технической базы ОУ для формирования у обучающихся современных технологических и гуманитарных навыков в рамках федерального проекта «Современная школа».</t>
  </si>
  <si>
    <t>Внедрение целевой модели цифровой образовательной среды в общеобразовательных организациях в рамках регионального проекта «Цифровая образовательная среда».</t>
  </si>
  <si>
    <t>Реализация адаптивной модели обучения, воспитания и реабилитации детей с расстройствами аутистического спектра».</t>
  </si>
  <si>
    <t xml:space="preserve">Создание условий по антитеррористической защищенности зданий образовательных учреждений. </t>
  </si>
  <si>
    <t>Обеспечение деятельности советников директора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организаций.</t>
  </si>
  <si>
    <t>Организация бесплатного питания обучающихся из многодетных семей в муниципальных общеобразовательных организациях</t>
  </si>
  <si>
    <t>Финансовое обеспечение служб, осуществляющих подготовку лиц, желающих принять на воспитание в свою семью ребенка, оставшегося без попечения родителей;</t>
  </si>
  <si>
    <t xml:space="preserve">Выплата единовременного пособия при всех формах устройства детей, лишенных родительского попечения, в семью;  </t>
  </si>
  <si>
    <t>Основное 
мероприятие 2.4</t>
  </si>
  <si>
    <t>Обеспечение выплат приемной семье на содержание подопечных детей;</t>
  </si>
  <si>
    <t>Основное 
мероприятие 2.5</t>
  </si>
  <si>
    <t>Обеспечение выплат семьям опекунов на содержание подопечных детей;</t>
  </si>
  <si>
    <t>Основное 
мероприятие 2.6</t>
  </si>
  <si>
    <t>Основное 
мероприятие 2.7</t>
  </si>
  <si>
    <t>Обеспечение выплаты вознаграждения патронатному воспитателю;</t>
  </si>
  <si>
    <t>Основное 
мероприятие 2.8</t>
  </si>
  <si>
    <t>Основное 
мероприятие 2.9</t>
  </si>
  <si>
    <t>Основное 
мероприятие 2.10</t>
  </si>
  <si>
    <t>Основное 
мероприятие 2.11</t>
  </si>
  <si>
    <t>Основное 
мероприятие 2.12</t>
  </si>
  <si>
    <t>Основное 
мероприятие 2.13</t>
  </si>
  <si>
    <t>Обеспечение выплаты вознаграждения, причитающегося приемному родителю</t>
  </si>
  <si>
    <t>Выплата единовременного пособия при передаче ребенка на воспитание в семью;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</si>
  <si>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(сестер);</t>
  </si>
  <si>
    <t>Обеспечение единовременной денежной выплаты при усыновлении (удочерении) детей-сирот и детей, оставшихся без попечения родителей</t>
  </si>
  <si>
    <t>Развитие современной системы социальных услуг детям и семьям с детьми, направленной на создание необходимых условий для семейного жизнеустройства детей, оставшихся без попечения родителей</t>
  </si>
  <si>
    <t>Финансовое обеспечение непредвиденных расходов (за счет резервного фонда муниципального бюджета).</t>
  </si>
  <si>
    <t>Проведение социально значимых мероприятий в области дополнительного образования</t>
  </si>
  <si>
    <t>Основное 
мероприятие 3.4</t>
  </si>
  <si>
    <t>Основное 
мероприятие 3.5</t>
  </si>
  <si>
    <t>Основное 
мероприятие 3.6</t>
  </si>
  <si>
    <t>Переход на персонифицированную оплату труда работников дополнительного образования.</t>
  </si>
  <si>
    <t>выявление и поддержка одаренных детей и талантливой молодежи</t>
  </si>
  <si>
    <t>Формирование муниципальной системы конкурсных мероприятий в сфере дополнительного образования, воспитания и развития одаренных детей и молодежи.</t>
  </si>
  <si>
    <t>Основное 
мероприятие 4.3</t>
  </si>
  <si>
    <t>Основное 
мероприятие 4.4</t>
  </si>
  <si>
    <t>Совершенствование кадрового и информационно-методического обеспечения организации и проведения детской оздоровительной компании</t>
  </si>
  <si>
    <t>Проведение мероприятий, направленных на создание условий по формирования здорового образа жизни детей и молодежи</t>
  </si>
  <si>
    <t>Основное 
мероприятие 5.2</t>
  </si>
  <si>
    <t>Основное 
мероприятие 5.3</t>
  </si>
  <si>
    <t>Основное 
мероприятие 5.4</t>
  </si>
  <si>
    <t>Основное 
мероприятие 5.5</t>
  </si>
  <si>
    <t>Мероприятия, связанные с вовлечением молодежи в социальную практику</t>
  </si>
  <si>
    <t>Мероприятия по формированию целостной системы поддержки молодежи и по подготовке ее к службе в Вооруженных Силах Российской Федерации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</si>
  <si>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молодежи.</t>
  </si>
  <si>
    <t>Развитие системы информирования молодежи о потенциальных возможностях саморазвития и мониторинга молодежной политики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</si>
  <si>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</si>
  <si>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Профилактика правонарушений , связанных с вовлечением несовершеннолетних в противоправную деятельность</t>
  </si>
  <si>
    <t>Основное 
мероприятие 6.4</t>
  </si>
  <si>
    <t>Основное 
мероприятие 6.5</t>
  </si>
  <si>
    <t>Основное 
мероприятие 6.6</t>
  </si>
  <si>
    <t>Основное 
мероприятие 6.7</t>
  </si>
  <si>
    <t>Основное 
мероприятие 6.8</t>
  </si>
  <si>
    <t>Основное 
мероприятие 6.9</t>
  </si>
  <si>
    <t>Основное 
мероприятие 6.10</t>
  </si>
  <si>
    <t>Основное 
мероприятие 6.11</t>
  </si>
  <si>
    <t>Основное 
мероприятие 6.12</t>
  </si>
  <si>
    <t>Основное 
мероприятие 6.13</t>
  </si>
  <si>
    <t>Основное 
мероприятие 6.14</t>
  </si>
  <si>
    <t>Основное 
мероприятие 6.15</t>
  </si>
  <si>
    <t>Основное 
мероприятие 6.16</t>
  </si>
  <si>
    <t>Основное 
мероприятие 6.17</t>
  </si>
  <si>
    <t>Основное 
мероприятие 6.18</t>
  </si>
  <si>
    <t>Основное 
мероприятие 6.19</t>
  </si>
  <si>
    <t>Основное 
мероприятие 6.20</t>
  </si>
  <si>
    <t xml:space="preserve">Повышение активности участия граждан в охране общественного порядка. </t>
  </si>
  <si>
    <t>Организация в средствах массовой информации освещения вопросов профилактики правонарушений, безопасности дорожного движения и пропаганды здорового образа жизни</t>
  </si>
  <si>
    <t>Организация проведения семинаров по вопросам повышения эффективности профилактики правонарушений;</t>
  </si>
  <si>
    <t>«Проведение мероприятий по выявлению фактов реализации несовершеннолетним алкогольной продукции, пива и табачных изделий, разработка мер по противодействию данному явлени</t>
  </si>
  <si>
    <t>Проведение мероприятий, направленных на пресечение фактов незаконного производства и реализации алкогольной продукции, притоносодержательства, краж мобильных телефонов, фальшивомонетничества, безопасности дорожного движения, иных видов преступлений и правонарушений. Освещение данной деятельности в средствах массовой информации;</t>
  </si>
  <si>
    <t xml:space="preserve">Проведение классных часов и семинаров со школьниками по вопросам ПДД и ответственности за административные и иные правонарушения; </t>
  </si>
  <si>
    <t xml:space="preserve">Организация социального патронажа семей и несовершеннолетних, находящихся в социально опасном положении; </t>
  </si>
  <si>
    <t xml:space="preserve">Укрепление материально- технической базы для организации внеурочной занятости подростков в общеобразовательных учреждениях </t>
  </si>
  <si>
    <t>Организация районного месячника по профилактике табакокурения среди учащихся общеобразовательных учреждений Терновского муниципального района</t>
  </si>
  <si>
    <t xml:space="preserve">Проведение соревнований по различным видам спорта;
-Спартакиада учащихся Терновского района;
- проведение районных турниров по мини футболу и футболу
</t>
  </si>
  <si>
    <t>Проведение профилактических рейдов «Здоровье», «Школа», «Семья», «Подросток»</t>
  </si>
  <si>
    <t>Проведение профилактических ночных рейдов по соблюдению подростками «Комендантского часа»;</t>
  </si>
  <si>
    <t>Организация и проведение ярмарок вакансий и учебных мест для учащихся общеобразовательных организаций, включая экспресс-тестирование профессиональных склонностей и интересов несовершеннолетних граждан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</si>
  <si>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 испытывающих трудности в поиске работы, безработных граждан в возрасте от 18 до 20 лет, имеющих среднее профессиональное образование и ищущих работу впервы</t>
  </si>
  <si>
    <t>Создание при библиотеке клуба «Подросток и закон»</t>
  </si>
  <si>
    <t>Приобретение светоотражающих наклеек для школьников начальных классов</t>
  </si>
  <si>
    <t>Обновление стендов по основам безопасности дорожного движенияОбновление стендов по основам безопасности дорожного движения</t>
  </si>
  <si>
    <t>Основное 
мероприятие 7.4</t>
  </si>
  <si>
    <t>Основное 
мероприятие 7.5</t>
  </si>
  <si>
    <t>Основное 
мероприятие 7.6</t>
  </si>
  <si>
    <t>Поддержка общественных инициатив по реализации проектов в сфере государственной национальной политики, укрепления и развития межнационального сотрудничества</t>
  </si>
  <si>
    <t>Развитие системы адаптации и интеграции иностранных граждан</t>
  </si>
  <si>
    <t>Информационное сопровождение мероприятий в сфере образования, культуры, физической культуры, спорта и иных, в том числе массовых, направленных на профилактику экстремизма, развитие национальных культур и формирование толерантности в районе</t>
  </si>
  <si>
    <t>Реализация мер, направленных на формирование общероссийской гражданской идентичности и межэтнической толерантности в муниципалитете</t>
  </si>
  <si>
    <t xml:space="preserve">Подпрограмма 1: «Развитие дошкольного и общего образования»; 
Подпрограмма 2: «Социализация детей-сирот и детей, нуждающихся в особой защите органов местного самоуправления»; 
Подпрограмма 3: «Развитие дополнительного образования»; 
Подпрограмма 4: «Создание условий для организации отдыха и оздоровления детей и молодежи Терновского муниципального района»;
Подпрограмма 5: «Вовлечение молодежи в социальную практику»;
Подпрограмма 6: «Обеспечение общественного порядка и противодействия преступности»; 
Подпрограмма 7: «Укрепление гражданского единства и гармонизация межнациональных отношений».
Подпрограмма 8: «Обеспечение условий реализации Программы». 
                                                                </t>
  </si>
  <si>
    <t xml:space="preserve">- Обеспечение доступного, качественного и непрерывного образования, соответствующего современным требованиям общества;
- Обеспечение и организация, бесплатного горячего питания обучающихся начальных классов;
-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
- Мероприятия по развитию сети общеобразовательных организаций за счет субсидий из областного бюджета.
- Материально-техническое оснащение муниципальных общеобразовательных организаций за счет субсидий из областного бюджета.
- Обеспечение государственных гарантий реализации прав на получение общедоступного и бесплатного, а также дополнительного образования детей в общеобразовательных учреждениях.
- Обеспечение учащихся общеобразовательных учреждений молочной продукцией.
-Организация сбалансированного горячего питания.
- Организация бесплатного горячего питания обучающихся, получающих начальное общее образование в муниципальных образовательных организациях.
- Проведение социально значимых мероприятий.
-Проведение мероприятий по обеспечению деятельности советника директора по воспитанию и взаимодействию с детскими общественными организациями в общеобразовательных организациях за счет средств резервного фонда Правительства РФ,
Обеспечение деятельности советников директора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организаций.
Организацию бесплатного питания обучающихся из многодетных семей в муниципальных общеобразовательных организациях
 Проведение социально значимых мероприятий. Патриотическое воспитание граждан Российской Федерации,
- развитие семейных форм устройства детей-сирот и детей, оставшихся без попечения родителей;
- создание благоприятных условий для социализации и реабилитации детей-сирот, семей с детьми и детей, находящихся в социально опасном положении, профилактика социального сиротства; 
- сохранение и укрепление здоровья детей в период получения образования на всех его уровнях, формирование культуры здоровья;
-развитие системы комплексного сопровождения талантливых и одаренных детей;
- организация предоставления доступного и качественного дополнительного образования детей;
- повышение эффективности реализации молодежной политики, создание условий для самореализации молодых граждан;
- создание условий, обеспечивающих возможность гражданам систематически заниматься физической культурой и спортом; 
- обеспечение общественной безопасности, повышение правового сознания и развитие системы предупреждения опасного поведения участников дорожного движения, профилактика преступности, борьба с терроризмом, экстремизмом и наркоманией, защита прав и свобод граждан, проживающих на территории Терновского муниципального района.
- обеспечение организационных условий для реализации Программы
</t>
  </si>
  <si>
    <t xml:space="preserve">- Формирование гибкой, подотчетной обществу системы непрерывного образования, развивающей человеческий потенциал, обеспечивающей текущие и перспективные потребности социально-экономического развития на территории Терновского муниципального района;
- развитие инфраструктуры и организационно-экономических механизмов, обеспечивающих максимально равную доступность услуг дошкольного, общего, дополнительного образования детей;
- модернизация основных образовательных программ образовательных организаций в системах дошкольного, общего и дополнительного образования детей, направленная на достижение современного качества учебных результатов и результатов социализации;
- в целях реализации нацпроекта «Современная школа» внедрение на уровнях общего и среднего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«Технология»; 
- выявление, поддержка и развитие способностей и талантов у детей и молодежи, основанные на принципах справедливости, всеобщности и направленных на самоопределение и профессиональную ориентацию всех обучающихся;
- реализация программы психолого-педагогической, методической и консультативной помощи родителям детей, получающих дошкольное образование в семье;
- создание к 2026 году современной и безопасной цифровой образовательной среды, обеспечивающей высокое качество и доступность образования всех видов и уровней;
- сохранение системы инклюзивного обучения, обеспечивающей расширение возможностей получения общего и дополнительного образования для детей с ограниченными возможностями здоровья;
- адаптация образовательных программ с целью обучения лиц с ограниченными возможностями здоровья, направленных на обеспечение коррекции нарушений развития и социальную адаптацию указанных лиц;
- обеспечение широкого выбора образовательных программ и направлений, в том числе с использованием информационных технологий, электронных средств обучения;
- формирование современной системы оценки качества образования на основе принципов открытости, объективности, прозрачности, общественно профессионального участия;
- обеспечение эффективной системы по самореализации молодежи, развитию потенциала молодежи;
- развитие массовой физической культуры и спорта; 
- формирование единого культурного пространства, создание условий для доступа населения к культурным ценностям, информационным ресурсам;
- развитие потенциала организаций дополнительного образования детей в формировании мотивации к познанию и творчеству, создание среды и ресурсов открытого образования для позитивной социализации и самореализации детей и молодежи;
- создание необходимых условий для семейного жизнеустройства детей-сирот и детей, оставшихся без попечения родителей;
 - оказание мер социальной поддержки семьям с детьми, детям, находящимся в социально опасном положении; 
- обеспечение права ребенка жить и воспитываться в семье; 
- повышение эффективности государственной системы поддержки детей-сирот и детей, оставшихся без попечения родителей, и детей, находящихся в трудной жизненной ситуации;
- оказание помощи выпускникам интернатых образовательных учреждений в трудоустройстве; 
- обеспечение прав и гарантий детей на отдых, оздоровление и занятость; 
-вовлечение молодежи в общественную деятельность;
-проведение мероприятий по обеспечению деятельности советника директора по воспитанию и взаимодействию с детскими общественными организациями в общеобразовательных организациях за счет средств резервного фонда Правительства РФ,
- создание условий успешной социализации и эффективной самореализации молодежи;
- включение потребителей образовательных услуг в оценку деятельности системы образования через развитие механизмов внешней оценки качества образования и государственно-общественного управления;
- обеспечение деятельности отдела по образованию и делам молодежи администрации Терновского муниципального района;
- разработка нормативных правовых и иных документов, направленных на эффективное решение задач Программы;
- мониторинг хода реализации и информационное сопровождение Программы;
- анализ процессов и результатов с целью своевременности принятия управленческих решений.
</t>
  </si>
  <si>
    <t xml:space="preserve">Основные показатели, отражающие достижения цели:
1. 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 (%).
2. 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 (%).
3. Обеспечение детей дошкольного возраста местами в дошкольных образовательных организациях (количество мест на 100 детей) (мест).
4. 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 (%).
5. Доля обучающихся, принявших участие в мониторинговых процедурах различного уровня.
6. Доля ОУ реализующие образовательные программы в сетевой форме.
7. Доля ОУ, реализующих общеобразовательные программы, изучают предметную область «Технология» на базе организаций, имеющих высоко оснащенные ученика-места («Точка роста»).
8. Доля ОУ обновивших информационное наполнение и функциональные возможности открытых и общедоступных информационных ресурсов.
9. Доля ОУ, обеспеченных Интернет соединением скоростью не менее 100 Мб/с и гарантированным интернет – трафиком.
10. Доля ОУ, в образовательную программу которых внедрены современные цифровые технологии.
11. Доля педагогических работников системы общего и дополнительного образования повысивших уровень профессионального мастерства в форматах непрерывного образования.
12. 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(%).
13. Доля детей первой и второй групп здоровья в общей численности обучающихся в муниципальных общеобразовательных учреждениях (%).
14. Расходы бюджета муниципального образования на общее образование в расчете на 1 обучающегося в муниципальных общеобразовательных учреждениях.
15. 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5-18 лет) (%).
16. Отношение среднемесячной заработной платы педагогических работников муниципальных:
-дошкольных образовательных учреждений к средней заработной плате в общем образовании;
- общеобразовательных учреждений общего образования к средней по экономике региона;
- дополнительного образования детей к средней заработной плате педагогических работников общеобразовательных учреждений.
17. Доля детей, оставшихся без попечения родителей, устроенных в семьи граждан не родственников (в приемные семьи, на усыновление (удочерение), под опеку (попечительство), охваченных другими формами семейного устройства.
18. Доля родителей (законных представителей) получивших услуги психолого-педагогической, методической и консультативной помощи.
19. Доля детей, охваченных образовательными программами дополнительного образования детей, в общей численности детей и молодежи в возрасте 5 - 18 лет.
20. Количество детей, охваченных организованным отдыхом и оздоровлением, в общем количестве детей школьного возраста.
 21. Удельный вес численности молодых людей в возрасте от 14 до 30 лет, участвующих в деятельности молодежных общественных объединений, в общей численности молодых людей от 14 до 30 лет.
 22. Число одаренных детей, талантливой молодежи и их педагогов-наставников, получивших областную поддержку (премии), человек; 
 23. Число детей и молодежи, принявших участие в региональных, всероссийских, международных мероприятиях по различным направлениям деятельности, человек; 
24. Количество проведенных заседаний межведомственной комиссии по профилактике правонарушений в Терновском муниципальном районе.
25. Количество проведенных культурно-массовых мероприятий, акций, направленных на формирование у детей и подростков представлений о здоровом образе жизни и количество участников.
26. Количество детей «группы риска», привлеченных к занятиям в кружках и спортивных секциях.
27. Количество проведенных мероприятий по воспитанию патриотизма, нравственности и уважения к правам и свободам человека.
28. Количество проведенных в образовательных учреждениях района лекций и тренингов с детьми и подростками о вреде наркомании, алкоголя и табака курения и охват учащихся.
29. Количество проведенных мероприятий муниципального уровня по распространению результатов Программы.
30. Организация бесплатного питания обучающихся из многодетных семей в муниципальных общеобразовательных организациях
</t>
  </si>
  <si>
    <t xml:space="preserve">– повышение удовлетворенности населения качеством образовательных услуг;
- обеспечение финансово-хозяйственной деятельности образовательных организаций за счет реализации новых принципов финансирования;
- укрепление материально-технической базы образовательных учреждений;
- рост привлекательности педагогической профессии и уровня квалификации преподавательских кадров;
- соответствие условий во всех общеобразовательных организациях требованиям федеральных государственных образовательных стандартов;
- охват детей 5–18 лет программами дополнительного образования не менее 80,0 процента;
- увеличение доли молодых людей, участвующих в деятельности молодежных общественных объединений, с 15 процентов в 2021 году до 28 процентов к 2026 году;
- увеличения объемов финансового обеспечения из внебюджетных источников и внедрения механизмов частно-государственного партнерства;
- привлечения финансовых средств на условиях со финансирования из федерального, областного бюджета.
- увеличение количества детей, охваченных организованным отдыхом и оздоровлением, в общем количестве детей школьного возраста до 500 человек;
- создание условий для обучения детей с ограниченными возможностями здоровья в сфере получения современного образования, обеспечивающего реализацию актуальных и перспективных потребностей личности и их социализацию в общество, до 100%; 
- увеличение числа детей и молодежи, принявших участие в региональных, всероссийских, международных мероприятиях по различным направлениям деятельности;
- увеличение удельного веса численности руководителей муниципальных организаций дополнительного образования детей, прошедших в течение трех лет повышение квалификации или профессиональную переподготовку, в общей численности руководителей организаций дополнительного образования детей;
-  финансирование муниципальных образовательных учреждений в соответствии с ведомственным перечнем муниципальных услуг будет осуществляться в зависимости от их объема и качества;
- снижение преступности среди несовершеннолетних; 
- увеличение охвата подростков, молодежи информацией о вреде алкоголизма, табакокурения, наркомании и мерах уголовной ответственности за противоправные действия;
- увеличение профилактических мероприятий с детьми, подростками и молодежью;
- сокращение количества несовершеннолетних, погибших в результате дорожно-транспортных происшествий.
</t>
  </si>
  <si>
    <t>Система организации контроля за исполнением Программы</t>
  </si>
  <si>
    <t xml:space="preserve">- Общий контроль за реализацией основных мероприятий Программы осуществляет заместитель главы администрации района по социальным вопросам.
- Оперативный контроль за выполнением Программы осуществляет отдел по образованию и делам молодежи, который ежегодно уточняет целевые показатели и затраты по программным мероприятиям, механизм реализации Программы.
- Итоги выполнения Программы представляется в администрацию Терновского муниципального района.
</t>
  </si>
  <si>
    <t>ПОДПРОГРАММА 7</t>
  </si>
  <si>
    <t>федеральный бюджет</t>
  </si>
  <si>
    <t>Основное мероприятие 1.4</t>
  </si>
  <si>
    <t>Основное мероприятие 1.14</t>
  </si>
  <si>
    <t>Основное мероприятие 1.17</t>
  </si>
  <si>
    <t>Основное мероприятие 1.19</t>
  </si>
  <si>
    <t>Основное мероприятие 1.20</t>
  </si>
  <si>
    <t>Основное мероприятие 1.22</t>
  </si>
  <si>
    <t>Основное мероприятие 1.23</t>
  </si>
  <si>
    <t>Основное мероприятие 1.28</t>
  </si>
  <si>
    <t>Основное мероприятие 1.34</t>
  </si>
  <si>
    <t>Основное мероприятие 1.35</t>
  </si>
  <si>
    <t>Основное мероприятие 1.2</t>
  </si>
  <si>
    <t>Основное мероприятие 1.3</t>
  </si>
  <si>
    <t>Основное мероприятие 1.5</t>
  </si>
  <si>
    <t xml:space="preserve">Основное мероприятие 1.6 </t>
  </si>
  <si>
    <t xml:space="preserve">Основное мероприятие 1.7 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</si>
  <si>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</si>
  <si>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</si>
  <si>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</si>
  <si>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</si>
  <si>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 xml:space="preserve">Основное мероприятие 1.12 </t>
  </si>
  <si>
    <t>Основное мероприятие 1.13</t>
  </si>
  <si>
    <t>Основное мероприятие 1.15</t>
  </si>
  <si>
    <t>Основное мероприятие 1.16</t>
  </si>
  <si>
    <t>Основное мероприятие 1.18</t>
  </si>
  <si>
    <t>Основное мероприятие 1.21</t>
  </si>
  <si>
    <t xml:space="preserve">Основное мероприятие 1.24 </t>
  </si>
  <si>
    <t>Основное мероприятие 1.25</t>
  </si>
  <si>
    <t>Основное мероприятие 1.26</t>
  </si>
  <si>
    <t>Основное мероприятие 1.27</t>
  </si>
  <si>
    <t xml:space="preserve">Основное мероприятие 1.29 </t>
  </si>
  <si>
    <t>Основное мероприятие 1.30</t>
  </si>
  <si>
    <t>Основное мероприятие 1.31</t>
  </si>
  <si>
    <t>Основное мероприятие 1.32</t>
  </si>
  <si>
    <t>Основное мероприятие 1.33</t>
  </si>
  <si>
    <t xml:space="preserve">Расходы местного бюджета на реализацию муниципальной программы муниципального образования Воронежской области Терновского района                                 </t>
  </si>
  <si>
    <t xml:space="preserve">Компенсация, выплачиваемая родителям (законным представителям) в целях поддержки воспитания и обучения детей, посещающих образовательные организации, </t>
  </si>
  <si>
    <t>Обеспечение учащихся общеобразовательных учреждений молочной продукцией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</si>
  <si>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</si>
  <si>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Укрепление гражданского единства и гармонизация межнациональных отношенийи</t>
  </si>
  <si>
    <t>Проведение социально значимых мероприятий.(благоустройство территорий)</t>
  </si>
  <si>
    <t xml:space="preserve">Программа реализуется в соответствии с программными мероприятиями (приложение к Программе) 
Общая сумма финансирования Программы осуществляется за счет средств всех бюджетов – 2297775,86 тыс.рублей, в том числе по годам реализации:
2021 год – 289081,73 тыс. рублей;
2022 год – 350813,12 тыс. рублей;
2023 год – 419608,37 тыс. рублей;
2024 год – 565070,16 тыс. рублей;
2025 год – 354967,46 тыс. рублей;
2026 год – 318235,02 тыс. рублей;
за счет средств федерального бюджета: по годам реализации:
2021 год – 22653,5 тыс. рублей;
2022 год – 33424,85 тыс. рублей;
2023 год – 19974,57 тыс. рублей;
2024 год – 25574,70 тыс. рублей;
2025 год – 18006,88 тыс. рублей;
2026 год – 18634,19 тыс. рублей;
за счет средств областного бюджета: по годам реализации:
2021 год – 175965,8 тыс. рублей;
2022 год – 220196,16 тыс. рублей;
2023 год – 302441,69 тыс. рублей;
2024 год – 418890,47 тыс. рублей;
2025 год – 269158,12 тыс. рублей;
2026 год – 235924,01 тыс. рублей; 
 за счет средств муниципального бюджета: по годам реализации:
2021 год – 90462,43 тыс. рублей;
2022 год – 95457,21 тыс. рублей;
2023 год – 97192,11 тыс. рублей;
2024 год – 120604,99 тыс. рублей;
2025 год – 67802,47 тыс. рублей;
2026 год – 63676,82 тыс. рублей; 
</t>
  </si>
  <si>
    <t>Проведение классных часов, круглых столов, семинаров, конференций, форумов, конкурсов со школьниками по вопросам ПДД и  ответственности за правонарушения</t>
  </si>
  <si>
    <t>Патриотическое воспитание граждан  Российской Федерации</t>
  </si>
  <si>
    <t>Обеспечение общественнго порядка и противодействияпреступности</t>
  </si>
  <si>
    <t>Основное 
мероприятие 6.25</t>
  </si>
  <si>
    <t>Приобретение форм ы   для участников ЮИД  направленной на профилактику правонарушений и учебные пособия ЮИД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</si>
</sst>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0"/>
  </numFmts>
  <fonts count="3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10"/>
      <name val="Calibri"/>
      <family val="2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trike/>
      <sz val="12"/>
      <name val="Calibri"/>
      <family val="2"/>
      <charset val="204"/>
    </font>
    <font>
      <strike/>
      <sz val="12"/>
      <name val="Times New Roman"/>
      <family val="1"/>
      <charset val="204"/>
    </font>
    <font>
      <sz val="12"/>
      <name val="Calibri"/>
      <family val="2"/>
      <charset val="204"/>
    </font>
    <font>
      <strike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390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1" fillId="0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 wrapText="1"/>
    </xf>
    <xf numFmtId="0" fontId="0" fillId="0" borderId="0" xfId="0" applyFont="1" applyBorder="1"/>
    <xf numFmtId="0" fontId="9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0" fillId="0" borderId="0" xfId="0" applyFont="1" applyFill="1" applyAlignment="1">
      <alignment horizontal="centerContinuous" vertical="center" wrapText="1"/>
    </xf>
    <xf numFmtId="0" fontId="15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7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5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17" fillId="0" borderId="0" xfId="1" applyFont="1"/>
    <xf numFmtId="0" fontId="18" fillId="0" borderId="0" xfId="1" applyFont="1"/>
    <xf numFmtId="0" fontId="7" fillId="2" borderId="1" xfId="1" applyFont="1" applyFill="1" applyBorder="1" applyAlignment="1">
      <alignment wrapText="1"/>
    </xf>
    <xf numFmtId="4" fontId="19" fillId="0" borderId="1" xfId="1" applyNumberFormat="1" applyFont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4" fontId="7" fillId="0" borderId="1" xfId="1" applyNumberFormat="1" applyFont="1" applyBorder="1" applyAlignment="1">
      <alignment horizontal="right" wrapText="1"/>
    </xf>
    <xf numFmtId="0" fontId="20" fillId="0" borderId="0" xfId="1" applyFont="1"/>
    <xf numFmtId="4" fontId="15" fillId="0" borderId="1" xfId="1" applyNumberFormat="1" applyFont="1" applyBorder="1" applyAlignment="1">
      <alignment horizontal="right" wrapText="1"/>
    </xf>
    <xf numFmtId="0" fontId="21" fillId="0" borderId="0" xfId="1" applyFont="1"/>
    <xf numFmtId="0" fontId="15" fillId="0" borderId="0" xfId="0" applyFont="1" applyAlignment="1">
      <alignment horizontal="right"/>
    </xf>
    <xf numFmtId="0" fontId="22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3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wrapText="1"/>
    </xf>
    <xf numFmtId="0" fontId="0" fillId="0" borderId="1" xfId="0" applyBorder="1"/>
    <xf numFmtId="0" fontId="10" fillId="0" borderId="0" xfId="0" applyFont="1" applyFill="1" applyAlignment="1">
      <alignment horizontal="right" vertical="top" wrapText="1"/>
    </xf>
    <xf numFmtId="0" fontId="10" fillId="0" borderId="1" xfId="0" applyFont="1" applyFill="1" applyBorder="1" applyAlignment="1">
      <alignment vertical="center" wrapText="1"/>
    </xf>
    <xf numFmtId="0" fontId="3" fillId="0" borderId="0" xfId="0" applyFont="1" applyBorder="1"/>
    <xf numFmtId="0" fontId="3" fillId="2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7" fillId="0" borderId="0" xfId="0" applyFont="1" applyFill="1" applyAlignment="1">
      <alignment vertical="center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8" fillId="0" borderId="0" xfId="0" applyFont="1"/>
    <xf numFmtId="0" fontId="27" fillId="0" borderId="0" xfId="0" applyFont="1" applyFill="1" applyAlignment="1">
      <alignment wrapText="1"/>
    </xf>
    <xf numFmtId="0" fontId="27" fillId="0" borderId="0" xfId="0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>
      <alignment vertical="center" wrapText="1"/>
    </xf>
    <xf numFmtId="0" fontId="29" fillId="0" borderId="0" xfId="0" applyFont="1" applyFill="1" applyAlignment="1">
      <alignment horizontal="left"/>
    </xf>
    <xf numFmtId="0" fontId="27" fillId="2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3" borderId="0" xfId="0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8" fillId="0" borderId="0" xfId="0" applyFont="1" applyBorder="1"/>
    <xf numFmtId="0" fontId="28" fillId="2" borderId="0" xfId="0" applyFont="1" applyFill="1"/>
    <xf numFmtId="49" fontId="27" fillId="0" borderId="7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49" fontId="27" fillId="0" borderId="4" xfId="0" applyNumberFormat="1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wrapText="1"/>
    </xf>
    <xf numFmtId="49" fontId="27" fillId="2" borderId="1" xfId="0" applyNumberFormat="1" applyFont="1" applyFill="1" applyBorder="1" applyAlignment="1">
      <alignment horizontal="left" wrapText="1"/>
    </xf>
    <xf numFmtId="0" fontId="27" fillId="2" borderId="1" xfId="0" applyFont="1" applyFill="1" applyBorder="1"/>
    <xf numFmtId="0" fontId="10" fillId="0" borderId="1" xfId="0" applyFont="1" applyFill="1" applyBorder="1" applyAlignment="1">
      <alignment vertical="top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left" vertical="distributed" wrapText="1"/>
    </xf>
    <xf numFmtId="0" fontId="2" fillId="2" borderId="0" xfId="0" applyNumberFormat="1" applyFont="1" applyFill="1" applyBorder="1" applyAlignment="1">
      <alignment horizontal="left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6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vertical="center" wrapText="1"/>
    </xf>
    <xf numFmtId="2" fontId="25" fillId="0" borderId="0" xfId="0" applyNumberFormat="1" applyFont="1" applyFill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2" fontId="25" fillId="0" borderId="0" xfId="0" applyNumberFormat="1" applyFont="1" applyFill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/>
    <xf numFmtId="0" fontId="31" fillId="0" borderId="0" xfId="0" applyFont="1" applyFill="1"/>
    <xf numFmtId="2" fontId="24" fillId="0" borderId="0" xfId="0" applyNumberFormat="1" applyFont="1" applyFill="1"/>
    <xf numFmtId="2" fontId="32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3" fillId="0" borderId="0" xfId="1" applyFont="1"/>
    <xf numFmtId="0" fontId="34" fillId="0" borderId="0" xfId="1" applyFont="1" applyAlignment="1">
      <alignment horizontal="center"/>
    </xf>
    <xf numFmtId="4" fontId="33" fillId="0" borderId="0" xfId="1" applyNumberFormat="1" applyFont="1"/>
    <xf numFmtId="0" fontId="35" fillId="0" borderId="0" xfId="1" applyFont="1"/>
    <xf numFmtId="0" fontId="34" fillId="0" borderId="0" xfId="1" applyFont="1" applyAlignment="1"/>
    <xf numFmtId="0" fontId="2" fillId="0" borderId="0" xfId="1" applyFont="1" applyAlignment="1">
      <alignment horizontal="right"/>
    </xf>
    <xf numFmtId="0" fontId="2" fillId="0" borderId="3" xfId="1" applyFont="1" applyBorder="1" applyAlignment="1">
      <alignment horizontal="centerContinuous" vertical="center" wrapText="1"/>
    </xf>
    <xf numFmtId="0" fontId="34" fillId="0" borderId="3" xfId="1" applyFont="1" applyBorder="1" applyAlignment="1">
      <alignment horizontal="centerContinuous" vertical="center" wrapText="1"/>
    </xf>
    <xf numFmtId="0" fontId="36" fillId="0" borderId="3" xfId="1" applyFont="1" applyBorder="1" applyAlignment="1">
      <alignment horizontal="centerContinuous" vertical="center" wrapText="1"/>
    </xf>
    <xf numFmtId="0" fontId="34" fillId="0" borderId="3" xfId="1" applyFont="1" applyBorder="1" applyAlignment="1">
      <alignment horizontal="center" vertical="center" wrapText="1"/>
    </xf>
    <xf numFmtId="0" fontId="36" fillId="0" borderId="3" xfId="1" applyFont="1" applyBorder="1" applyAlignment="1"/>
    <xf numFmtId="4" fontId="2" fillId="0" borderId="1" xfId="1" applyNumberFormat="1" applyFont="1" applyBorder="1" applyAlignment="1">
      <alignment horizontal="centerContinuous" vertical="center" wrapText="1"/>
    </xf>
    <xf numFmtId="4" fontId="34" fillId="0" borderId="0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 wrapText="1"/>
    </xf>
    <xf numFmtId="0" fontId="2" fillId="2" borderId="1" xfId="1" applyFont="1" applyFill="1" applyBorder="1" applyAlignment="1">
      <alignment wrapText="1"/>
    </xf>
    <xf numFmtId="4" fontId="37" fillId="0" borderId="1" xfId="1" applyNumberFormat="1" applyFont="1" applyBorder="1" applyAlignment="1">
      <alignment horizontal="right" wrapText="1"/>
    </xf>
    <xf numFmtId="4" fontId="37" fillId="0" borderId="1" xfId="1" applyNumberFormat="1" applyFont="1" applyBorder="1" applyAlignment="1">
      <alignment horizontal="center" wrapText="1"/>
    </xf>
    <xf numFmtId="4" fontId="37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Border="1" applyAlignment="1">
      <alignment horizontal="right" wrapText="1"/>
    </xf>
    <xf numFmtId="0" fontId="38" fillId="0" borderId="0" xfId="1" applyFont="1"/>
    <xf numFmtId="4" fontId="38" fillId="0" borderId="0" xfId="1" applyNumberFormat="1" applyFont="1"/>
    <xf numFmtId="4" fontId="37" fillId="0" borderId="4" xfId="1" applyNumberFormat="1" applyFont="1" applyFill="1" applyBorder="1" applyAlignment="1">
      <alignment horizontal="right" wrapText="1"/>
    </xf>
    <xf numFmtId="0" fontId="2" fillId="2" borderId="5" xfId="1" applyFont="1" applyFill="1" applyBorder="1" applyAlignment="1">
      <alignment wrapText="1"/>
    </xf>
    <xf numFmtId="0" fontId="2" fillId="2" borderId="2" xfId="1" applyFont="1" applyFill="1" applyBorder="1" applyAlignment="1">
      <alignment wrapText="1"/>
    </xf>
    <xf numFmtId="4" fontId="2" fillId="0" borderId="4" xfId="1" applyNumberFormat="1" applyFont="1" applyFill="1" applyBorder="1" applyAlignment="1">
      <alignment horizontal="right" wrapText="1"/>
    </xf>
    <xf numFmtId="4" fontId="2" fillId="0" borderId="4" xfId="1" applyNumberFormat="1" applyFont="1" applyBorder="1" applyAlignment="1">
      <alignment horizontal="right" wrapText="1"/>
    </xf>
    <xf numFmtId="0" fontId="2" fillId="0" borderId="7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" fontId="25" fillId="0" borderId="1" xfId="0" applyNumberFormat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top" wrapText="1"/>
    </xf>
    <xf numFmtId="0" fontId="7" fillId="0" borderId="5" xfId="1" applyFont="1" applyBorder="1" applyAlignment="1">
      <alignment horizontal="center" vertical="top" wrapText="1"/>
    </xf>
    <xf numFmtId="4" fontId="33" fillId="0" borderId="0" xfId="1" applyNumberFormat="1" applyFont="1" applyFill="1" applyAlignment="1">
      <alignment horizontal="center"/>
    </xf>
    <xf numFmtId="0" fontId="34" fillId="0" borderId="0" xfId="1" applyFont="1" applyFill="1" applyAlignment="1">
      <alignment horizontal="center"/>
    </xf>
    <xf numFmtId="0" fontId="34" fillId="0" borderId="3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4" fontId="37" fillId="0" borderId="1" xfId="1" applyNumberFormat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horizontal="center" wrapText="1"/>
    </xf>
    <xf numFmtId="4" fontId="19" fillId="0" borderId="1" xfId="1" applyNumberFormat="1" applyFont="1" applyFill="1" applyBorder="1" applyAlignment="1">
      <alignment horizontal="center" wrapText="1"/>
    </xf>
    <xf numFmtId="4" fontId="7" fillId="0" borderId="1" xfId="1" applyNumberFormat="1" applyFont="1" applyFill="1" applyBorder="1" applyAlignment="1">
      <alignment horizontal="center" wrapText="1"/>
    </xf>
    <xf numFmtId="4" fontId="15" fillId="0" borderId="1" xfId="1" applyNumberFormat="1" applyFont="1" applyFill="1" applyBorder="1" applyAlignment="1">
      <alignment horizontal="center" wrapText="1"/>
    </xf>
    <xf numFmtId="4" fontId="38" fillId="0" borderId="0" xfId="1" applyNumberFormat="1" applyFont="1" applyFill="1" applyAlignment="1">
      <alignment horizontal="center"/>
    </xf>
    <xf numFmtId="0" fontId="26" fillId="4" borderId="1" xfId="0" applyFont="1" applyFill="1" applyBorder="1" applyAlignment="1">
      <alignment horizontal="left" vertical="center" wrapText="1"/>
    </xf>
    <xf numFmtId="2" fontId="26" fillId="4" borderId="1" xfId="0" applyNumberFormat="1" applyFont="1" applyFill="1" applyBorder="1" applyAlignment="1">
      <alignment horizontal="center" vertical="center" wrapText="1"/>
    </xf>
    <xf numFmtId="4" fontId="26" fillId="4" borderId="1" xfId="0" applyNumberFormat="1" applyFont="1" applyFill="1" applyBorder="1" applyAlignment="1">
      <alignment horizontal="center" vertical="center" wrapText="1"/>
    </xf>
    <xf numFmtId="0" fontId="24" fillId="4" borderId="0" xfId="0" applyFont="1" applyFill="1"/>
    <xf numFmtId="164" fontId="26" fillId="4" borderId="1" xfId="0" applyNumberFormat="1" applyFont="1" applyFill="1" applyBorder="1" applyAlignment="1">
      <alignment horizontal="center" vertical="center" wrapText="1"/>
    </xf>
    <xf numFmtId="49" fontId="26" fillId="4" borderId="1" xfId="0" applyNumberFormat="1" applyFont="1" applyFill="1" applyBorder="1" applyAlignment="1">
      <alignment horizontal="left" vertical="center" wrapText="1"/>
    </xf>
    <xf numFmtId="2" fontId="25" fillId="4" borderId="1" xfId="0" applyNumberFormat="1" applyFont="1" applyFill="1" applyBorder="1" applyAlignment="1">
      <alignment horizontal="center" vertical="center" wrapText="1"/>
    </xf>
    <xf numFmtId="4" fontId="24" fillId="4" borderId="0" xfId="0" applyNumberFormat="1" applyFont="1" applyFill="1"/>
    <xf numFmtId="4" fontId="25" fillId="4" borderId="1" xfId="0" applyNumberFormat="1" applyFont="1" applyFill="1" applyBorder="1" applyAlignment="1">
      <alignment horizontal="center" vertical="center" wrapText="1"/>
    </xf>
    <xf numFmtId="0" fontId="28" fillId="4" borderId="0" xfId="0" applyFont="1" applyFill="1"/>
    <xf numFmtId="49" fontId="27" fillId="4" borderId="1" xfId="0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49" fontId="27" fillId="4" borderId="1" xfId="0" applyNumberFormat="1" applyFont="1" applyFill="1" applyBorder="1" applyAlignment="1">
      <alignment horizontal="left" wrapText="1"/>
    </xf>
    <xf numFmtId="0" fontId="27" fillId="4" borderId="1" xfId="0" applyFont="1" applyFill="1" applyBorder="1"/>
    <xf numFmtId="49" fontId="27" fillId="0" borderId="7" xfId="0" applyNumberFormat="1" applyFont="1" applyFill="1" applyBorder="1" applyAlignment="1">
      <alignment horizontal="left" wrapText="1"/>
    </xf>
    <xf numFmtId="49" fontId="27" fillId="0" borderId="8" xfId="0" applyNumberFormat="1" applyFont="1" applyFill="1" applyBorder="1" applyAlignment="1">
      <alignment horizontal="left" wrapText="1"/>
    </xf>
    <xf numFmtId="49" fontId="27" fillId="0" borderId="4" xfId="0" applyNumberFormat="1" applyFont="1" applyFill="1" applyBorder="1" applyAlignment="1">
      <alignment horizontal="left" wrapText="1"/>
    </xf>
    <xf numFmtId="49" fontId="27" fillId="0" borderId="10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1" xfId="0" applyBorder="1" applyAlignment="1"/>
    <xf numFmtId="0" fontId="0" fillId="0" borderId="3" xfId="0" applyBorder="1" applyAlignment="1"/>
    <xf numFmtId="0" fontId="0" fillId="0" borderId="15" xfId="0" applyBorder="1" applyAlignment="1"/>
    <xf numFmtId="49" fontId="27" fillId="0" borderId="7" xfId="0" applyNumberFormat="1" applyFont="1" applyFill="1" applyBorder="1" applyAlignment="1">
      <alignment horizontal="left" vertical="center" wrapText="1"/>
    </xf>
    <xf numFmtId="49" fontId="27" fillId="0" borderId="8" xfId="0" applyNumberFormat="1" applyFont="1" applyFill="1" applyBorder="1" applyAlignment="1">
      <alignment horizontal="left" vertical="center" wrapText="1"/>
    </xf>
    <xf numFmtId="49" fontId="27" fillId="0" borderId="4" xfId="0" applyNumberFormat="1" applyFont="1" applyFill="1" applyBorder="1" applyAlignment="1">
      <alignment horizontal="left" vertical="center" wrapText="1"/>
    </xf>
    <xf numFmtId="49" fontId="27" fillId="3" borderId="7" xfId="0" applyNumberFormat="1" applyFont="1" applyFill="1" applyBorder="1" applyAlignment="1">
      <alignment horizontal="left" wrapText="1"/>
    </xf>
    <xf numFmtId="49" fontId="27" fillId="3" borderId="8" xfId="0" applyNumberFormat="1" applyFont="1" applyFill="1" applyBorder="1" applyAlignment="1">
      <alignment horizontal="left" wrapText="1"/>
    </xf>
    <xf numFmtId="49" fontId="27" fillId="3" borderId="4" xfId="0" applyNumberFormat="1" applyFont="1" applyFill="1" applyBorder="1" applyAlignment="1">
      <alignment horizontal="left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wrapText="1"/>
    </xf>
    <xf numFmtId="0" fontId="27" fillId="3" borderId="8" xfId="0" applyFont="1" applyFill="1" applyBorder="1" applyAlignment="1">
      <alignment horizontal="center" wrapText="1"/>
    </xf>
    <xf numFmtId="0" fontId="27" fillId="3" borderId="4" xfId="0" applyFont="1" applyFill="1" applyBorder="1" applyAlignment="1">
      <alignment horizontal="center" wrapText="1"/>
    </xf>
    <xf numFmtId="49" fontId="27" fillId="4" borderId="7" xfId="0" applyNumberFormat="1" applyFont="1" applyFill="1" applyBorder="1" applyAlignment="1">
      <alignment horizontal="left" wrapText="1"/>
    </xf>
    <xf numFmtId="49" fontId="27" fillId="4" borderId="8" xfId="0" applyNumberFormat="1" applyFont="1" applyFill="1" applyBorder="1" applyAlignment="1">
      <alignment horizontal="left" wrapText="1"/>
    </xf>
    <xf numFmtId="49" fontId="27" fillId="4" borderId="4" xfId="0" applyNumberFormat="1" applyFont="1" applyFill="1" applyBorder="1" applyAlignment="1">
      <alignment horizontal="left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left" vertical="top" wrapText="1"/>
    </xf>
    <xf numFmtId="0" fontId="15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0" fontId="7" fillId="0" borderId="5" xfId="1" applyFont="1" applyBorder="1" applyAlignment="1">
      <alignment horizontal="left" vertical="top" wrapText="1"/>
    </xf>
    <xf numFmtId="0" fontId="7" fillId="0" borderId="6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0" borderId="5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7" fillId="2" borderId="1" xfId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26" fillId="4" borderId="1" xfId="0" applyNumberFormat="1" applyFont="1" applyFill="1" applyBorder="1" applyAlignment="1">
      <alignment horizontal="left" vertical="center" wrapText="1"/>
    </xf>
    <xf numFmtId="0" fontId="26" fillId="4" borderId="5" xfId="0" applyFont="1" applyFill="1" applyBorder="1" applyAlignment="1">
      <alignment horizontal="left" vertical="center" wrapText="1"/>
    </xf>
    <xf numFmtId="0" fontId="31" fillId="4" borderId="6" xfId="0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7" fillId="0" borderId="1" xfId="1" applyFont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3" borderId="7" xfId="0" applyNumberFormat="1" applyFont="1" applyFill="1" applyBorder="1" applyAlignment="1">
      <alignment horizontal="left"/>
    </xf>
    <xf numFmtId="49" fontId="2" fillId="3" borderId="8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49" fontId="2" fillId="0" borderId="9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vertical="top" wrapText="1"/>
    </xf>
    <xf numFmtId="49" fontId="2" fillId="3" borderId="2" xfId="0" applyNumberFormat="1" applyFont="1" applyFill="1" applyBorder="1" applyAlignment="1">
      <alignment vertical="top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colors>
    <mruColors>
      <color rgb="FFF3FE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18"/>
  <sheetViews>
    <sheetView topLeftCell="B13" zoomScaleSheetLayoutView="57" workbookViewId="0">
      <selection activeCell="B12" sqref="B12"/>
    </sheetView>
  </sheetViews>
  <sheetFormatPr defaultColWidth="33" defaultRowHeight="15"/>
  <cols>
    <col min="1" max="1" width="30.85546875" style="5" customWidth="1"/>
    <col min="2" max="2" width="253.140625" style="5" customWidth="1"/>
    <col min="3" max="16384" width="33" style="5"/>
  </cols>
  <sheetData>
    <row r="1" spans="1:2" ht="15.75">
      <c r="A1" s="18"/>
      <c r="B1" s="18"/>
    </row>
    <row r="2" spans="1:2" ht="31.5">
      <c r="A2" s="20"/>
      <c r="B2" s="124" t="s">
        <v>158</v>
      </c>
    </row>
    <row r="3" spans="1:2" ht="94.5" customHeight="1">
      <c r="A3" s="36" t="s">
        <v>214</v>
      </c>
      <c r="B3" s="36"/>
    </row>
    <row r="4" spans="1:2" ht="32.25" customHeight="1">
      <c r="A4" s="1" t="s">
        <v>56</v>
      </c>
      <c r="B4" s="125" t="s">
        <v>215</v>
      </c>
    </row>
    <row r="5" spans="1:2" ht="47.25" customHeight="1">
      <c r="A5" s="1" t="s">
        <v>57</v>
      </c>
      <c r="B5" s="160" t="s">
        <v>216</v>
      </c>
    </row>
    <row r="6" spans="1:2" ht="31.5" customHeight="1">
      <c r="A6" s="1" t="s">
        <v>58</v>
      </c>
      <c r="B6" s="160" t="s">
        <v>217</v>
      </c>
    </row>
    <row r="7" spans="1:2" ht="131.25" customHeight="1">
      <c r="A7" s="1" t="s">
        <v>59</v>
      </c>
      <c r="B7" s="167" t="s">
        <v>446</v>
      </c>
    </row>
    <row r="8" spans="1:2" s="17" customFormat="1" ht="400.5" customHeight="1">
      <c r="A8" s="1" t="s">
        <v>60</v>
      </c>
      <c r="B8" s="164" t="s">
        <v>447</v>
      </c>
    </row>
    <row r="9" spans="1:2" s="126" customFormat="1" ht="408.95" customHeight="1">
      <c r="A9" s="1" t="s">
        <v>61</v>
      </c>
      <c r="B9" s="163" t="s">
        <v>448</v>
      </c>
    </row>
    <row r="10" spans="1:2" s="126" customFormat="1" ht="241.5" customHeight="1">
      <c r="A10" s="1" t="s">
        <v>62</v>
      </c>
      <c r="B10" s="164" t="s">
        <v>449</v>
      </c>
    </row>
    <row r="11" spans="1:2" ht="31.5">
      <c r="A11" s="1" t="s">
        <v>63</v>
      </c>
      <c r="B11" s="105" t="s">
        <v>180</v>
      </c>
    </row>
    <row r="12" spans="1:2" ht="333" customHeight="1">
      <c r="A12" s="228" t="s">
        <v>64</v>
      </c>
      <c r="B12" s="165" t="s">
        <v>495</v>
      </c>
    </row>
    <row r="13" spans="1:2" s="127" customFormat="1" ht="334.5" customHeight="1">
      <c r="A13" s="229" t="s">
        <v>65</v>
      </c>
      <c r="B13" s="166" t="s">
        <v>450</v>
      </c>
    </row>
    <row r="14" spans="1:2" s="127" customFormat="1" ht="65.25" customHeight="1">
      <c r="A14" s="162" t="s">
        <v>451</v>
      </c>
      <c r="B14" s="168" t="s">
        <v>452</v>
      </c>
    </row>
    <row r="15" spans="1:2" s="127" customFormat="1" ht="35.25" customHeight="1">
      <c r="A15" s="128" t="s">
        <v>40</v>
      </c>
      <c r="B15" s="5"/>
    </row>
    <row r="16" spans="1:2" ht="18.75">
      <c r="A16" s="129" t="s">
        <v>191</v>
      </c>
    </row>
    <row r="17" spans="1:2" ht="15.75">
      <c r="A17" s="129" t="s">
        <v>41</v>
      </c>
      <c r="B17" s="130"/>
    </row>
    <row r="18" spans="1:2" ht="15.75">
      <c r="B18" s="1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5" firstPageNumber="163" orientation="portrait" r:id="rId1"/>
  <headerFooter differentFirst="1" scaleWithDoc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5"/>
  <sheetViews>
    <sheetView topLeftCell="A22" workbookViewId="0">
      <selection activeCell="B16" sqref="B16:B22"/>
    </sheetView>
  </sheetViews>
  <sheetFormatPr defaultRowHeight="12.75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15.75">
      <c r="B1" s="3"/>
      <c r="C1" s="3"/>
      <c r="D1" s="3"/>
      <c r="E1" s="3"/>
      <c r="F1" s="3"/>
    </row>
    <row r="2" spans="1:6" ht="18.75">
      <c r="A2" s="32"/>
      <c r="B2" s="29"/>
      <c r="C2" s="28"/>
      <c r="D2" s="28"/>
      <c r="E2" s="28"/>
      <c r="F2" s="85" t="s">
        <v>155</v>
      </c>
    </row>
    <row r="3" spans="1:6" ht="18.75">
      <c r="A3" s="32"/>
      <c r="B3" s="30"/>
      <c r="C3" s="31"/>
      <c r="D3" s="31"/>
      <c r="E3" s="31"/>
      <c r="F3" s="31"/>
    </row>
    <row r="4" spans="1:6" s="8" customFormat="1" ht="75">
      <c r="A4" s="37" t="s">
        <v>157</v>
      </c>
      <c r="B4" s="37"/>
      <c r="C4" s="37"/>
      <c r="D4" s="37"/>
      <c r="E4" s="37"/>
      <c r="F4" s="37"/>
    </row>
    <row r="5" spans="1:6">
      <c r="A5" s="10"/>
      <c r="B5" s="12"/>
      <c r="C5" s="9"/>
      <c r="D5" s="9"/>
      <c r="E5" s="9"/>
      <c r="F5" s="9"/>
    </row>
    <row r="6" spans="1:6" ht="15.75">
      <c r="A6" s="345" t="s">
        <v>15</v>
      </c>
      <c r="B6" s="385" t="s">
        <v>66</v>
      </c>
      <c r="C6" s="316" t="s">
        <v>27</v>
      </c>
      <c r="D6" s="2" t="s">
        <v>47</v>
      </c>
      <c r="E6" s="2"/>
      <c r="F6" s="2"/>
    </row>
    <row r="7" spans="1:6" s="33" customFormat="1" ht="31.5">
      <c r="A7" s="345"/>
      <c r="B7" s="385"/>
      <c r="C7" s="316"/>
      <c r="D7" s="73" t="s">
        <v>45</v>
      </c>
      <c r="E7" s="71" t="s">
        <v>46</v>
      </c>
      <c r="F7" s="71" t="s">
        <v>30</v>
      </c>
    </row>
    <row r="8" spans="1:6" s="33" customFormat="1" ht="15.75">
      <c r="A8" s="71">
        <v>1</v>
      </c>
      <c r="B8" s="72">
        <v>2</v>
      </c>
      <c r="C8" s="65">
        <v>3</v>
      </c>
      <c r="D8" s="65">
        <v>4</v>
      </c>
      <c r="E8" s="65">
        <v>5</v>
      </c>
      <c r="F8" s="65">
        <v>6</v>
      </c>
    </row>
    <row r="9" spans="1:6" s="8" customFormat="1" ht="15.75">
      <c r="A9" s="386" t="s">
        <v>69</v>
      </c>
      <c r="B9" s="388" t="s">
        <v>270</v>
      </c>
      <c r="C9" s="34" t="s">
        <v>21</v>
      </c>
      <c r="D9" s="1"/>
      <c r="E9" s="1"/>
      <c r="F9" s="1"/>
    </row>
    <row r="10" spans="1:6" s="8" customFormat="1" ht="15.75">
      <c r="A10" s="386"/>
      <c r="B10" s="388"/>
      <c r="C10" s="23" t="s">
        <v>31</v>
      </c>
      <c r="D10" s="16"/>
      <c r="E10" s="16"/>
      <c r="F10" s="16"/>
    </row>
    <row r="11" spans="1:6" ht="15.75">
      <c r="A11" s="386"/>
      <c r="B11" s="388"/>
      <c r="C11" s="24" t="s">
        <v>18</v>
      </c>
      <c r="D11" s="16"/>
      <c r="E11" s="16"/>
      <c r="F11" s="16"/>
    </row>
    <row r="12" spans="1:6" ht="15.75">
      <c r="A12" s="386"/>
      <c r="B12" s="388"/>
      <c r="C12" s="24" t="s">
        <v>19</v>
      </c>
      <c r="D12" s="16"/>
      <c r="E12" s="16"/>
      <c r="F12" s="16"/>
    </row>
    <row r="13" spans="1:6" s="8" customFormat="1" ht="15.75">
      <c r="A13" s="386"/>
      <c r="B13" s="388"/>
      <c r="C13" s="25" t="s">
        <v>156</v>
      </c>
      <c r="D13" s="22"/>
      <c r="E13" s="22"/>
      <c r="F13" s="15"/>
    </row>
    <row r="14" spans="1:6" s="8" customFormat="1" ht="16.5">
      <c r="A14" s="386"/>
      <c r="B14" s="388"/>
      <c r="C14" s="24" t="s">
        <v>32</v>
      </c>
      <c r="D14" s="22"/>
      <c r="E14" s="22"/>
      <c r="F14" s="15"/>
    </row>
    <row r="15" spans="1:6" s="8" customFormat="1" ht="15.75">
      <c r="A15" s="387"/>
      <c r="B15" s="389"/>
      <c r="C15" s="24" t="s">
        <v>33</v>
      </c>
      <c r="D15" s="16"/>
      <c r="E15" s="16"/>
      <c r="F15" s="16"/>
    </row>
    <row r="16" spans="1:6" ht="15.75">
      <c r="A16" s="378" t="s">
        <v>36</v>
      </c>
      <c r="B16" s="381" t="s">
        <v>271</v>
      </c>
      <c r="C16" s="34" t="s">
        <v>21</v>
      </c>
      <c r="D16" s="16"/>
      <c r="E16" s="16"/>
      <c r="F16" s="16"/>
    </row>
    <row r="17" spans="1:6" ht="15.75">
      <c r="A17" s="379"/>
      <c r="B17" s="382"/>
      <c r="C17" s="23" t="s">
        <v>31</v>
      </c>
      <c r="D17" s="16"/>
      <c r="E17" s="16"/>
      <c r="F17" s="16"/>
    </row>
    <row r="18" spans="1:6" ht="15.75">
      <c r="A18" s="379"/>
      <c r="B18" s="382"/>
      <c r="C18" s="24" t="s">
        <v>18</v>
      </c>
      <c r="D18" s="16"/>
      <c r="E18" s="16"/>
      <c r="F18" s="16"/>
    </row>
    <row r="19" spans="1:6" ht="15.75">
      <c r="A19" s="379"/>
      <c r="B19" s="382"/>
      <c r="C19" s="24" t="s">
        <v>19</v>
      </c>
      <c r="D19" s="16"/>
      <c r="E19" s="16"/>
      <c r="F19" s="16"/>
    </row>
    <row r="20" spans="1:6" ht="15.75">
      <c r="A20" s="379"/>
      <c r="B20" s="382"/>
      <c r="C20" s="25" t="s">
        <v>156</v>
      </c>
      <c r="D20" s="16"/>
      <c r="E20" s="16"/>
      <c r="F20" s="16"/>
    </row>
    <row r="21" spans="1:6" ht="15.75">
      <c r="A21" s="379"/>
      <c r="B21" s="382"/>
      <c r="C21" s="24" t="s">
        <v>20</v>
      </c>
      <c r="D21" s="16"/>
      <c r="E21" s="16"/>
      <c r="F21" s="16"/>
    </row>
    <row r="22" spans="1:6" ht="15.75">
      <c r="A22" s="380"/>
      <c r="B22" s="383"/>
      <c r="C22" s="24" t="s">
        <v>33</v>
      </c>
      <c r="D22" s="16"/>
      <c r="E22" s="16"/>
      <c r="F22" s="16"/>
    </row>
    <row r="23" spans="1:6" ht="15.75">
      <c r="A23" s="121" t="s">
        <v>0</v>
      </c>
      <c r="B23" s="192"/>
      <c r="C23" s="26" t="s">
        <v>11</v>
      </c>
      <c r="D23" s="16"/>
      <c r="E23" s="16"/>
      <c r="F23" s="16"/>
    </row>
    <row r="24" spans="1:6" ht="15.75">
      <c r="A24" s="376" t="s">
        <v>102</v>
      </c>
      <c r="B24" s="377"/>
      <c r="C24" s="34" t="s">
        <v>21</v>
      </c>
      <c r="D24" s="16"/>
      <c r="E24" s="16"/>
      <c r="F24" s="16"/>
    </row>
    <row r="25" spans="1:6" ht="15.75">
      <c r="A25" s="376"/>
      <c r="B25" s="377"/>
      <c r="C25" s="23" t="s">
        <v>31</v>
      </c>
      <c r="D25" s="16"/>
      <c r="E25" s="16"/>
      <c r="F25" s="16"/>
    </row>
    <row r="26" spans="1:6" ht="15.75">
      <c r="A26" s="376"/>
      <c r="B26" s="377"/>
      <c r="C26" s="24" t="s">
        <v>18</v>
      </c>
      <c r="D26" s="16"/>
      <c r="E26" s="16"/>
      <c r="F26" s="16"/>
    </row>
    <row r="27" spans="1:6" ht="15.75">
      <c r="A27" s="376"/>
      <c r="B27" s="377"/>
      <c r="C27" s="24" t="s">
        <v>19</v>
      </c>
      <c r="D27" s="16"/>
      <c r="E27" s="16"/>
      <c r="F27" s="16"/>
    </row>
    <row r="28" spans="1:6" ht="15.75">
      <c r="A28" s="376"/>
      <c r="B28" s="377"/>
      <c r="C28" s="25" t="s">
        <v>156</v>
      </c>
      <c r="D28" s="16"/>
      <c r="E28" s="16"/>
      <c r="F28" s="16"/>
    </row>
    <row r="29" spans="1:6" ht="15.75">
      <c r="A29" s="376"/>
      <c r="B29" s="377"/>
      <c r="C29" s="24" t="s">
        <v>20</v>
      </c>
      <c r="D29" s="16"/>
      <c r="E29" s="16"/>
      <c r="F29" s="16"/>
    </row>
    <row r="30" spans="1:6" ht="15.75">
      <c r="A30" s="376"/>
      <c r="B30" s="377"/>
      <c r="C30" s="24" t="s">
        <v>33</v>
      </c>
      <c r="D30" s="16"/>
      <c r="E30" s="16"/>
      <c r="F30" s="16"/>
    </row>
    <row r="31" spans="1:6" ht="15.75">
      <c r="A31" s="376" t="s">
        <v>151</v>
      </c>
      <c r="B31" s="377"/>
      <c r="C31" s="34" t="s">
        <v>21</v>
      </c>
      <c r="D31" s="16"/>
      <c r="E31" s="16"/>
      <c r="F31" s="16"/>
    </row>
    <row r="32" spans="1:6" ht="15.75">
      <c r="A32" s="376"/>
      <c r="B32" s="377"/>
      <c r="C32" s="23" t="s">
        <v>31</v>
      </c>
      <c r="D32" s="16"/>
      <c r="E32" s="16"/>
      <c r="F32" s="16"/>
    </row>
    <row r="33" spans="1:6" ht="15.75">
      <c r="A33" s="376"/>
      <c r="B33" s="377"/>
      <c r="C33" s="24" t="s">
        <v>18</v>
      </c>
      <c r="D33" s="16"/>
      <c r="E33" s="16"/>
      <c r="F33" s="16"/>
    </row>
    <row r="34" spans="1:6" ht="15.75">
      <c r="A34" s="376"/>
      <c r="B34" s="377"/>
      <c r="C34" s="24" t="s">
        <v>19</v>
      </c>
      <c r="D34" s="16"/>
      <c r="E34" s="16"/>
      <c r="F34" s="16"/>
    </row>
    <row r="35" spans="1:6" ht="15.75">
      <c r="A35" s="376"/>
      <c r="B35" s="377"/>
      <c r="C35" s="25" t="s">
        <v>156</v>
      </c>
      <c r="D35" s="16"/>
      <c r="E35" s="16"/>
      <c r="F35" s="16"/>
    </row>
    <row r="36" spans="1:6" ht="15.75">
      <c r="A36" s="376"/>
      <c r="B36" s="377"/>
      <c r="C36" s="24" t="s">
        <v>20</v>
      </c>
      <c r="D36" s="16"/>
      <c r="E36" s="16"/>
      <c r="F36" s="16"/>
    </row>
    <row r="37" spans="1:6" ht="15.75">
      <c r="A37" s="376"/>
      <c r="B37" s="377"/>
      <c r="C37" s="24" t="s">
        <v>33</v>
      </c>
      <c r="D37" s="16"/>
      <c r="E37" s="16"/>
      <c r="F37" s="16"/>
    </row>
    <row r="38" spans="1:6" ht="15.75">
      <c r="A38" s="120" t="s">
        <v>11</v>
      </c>
      <c r="B38" s="193"/>
      <c r="C38" s="26" t="s">
        <v>11</v>
      </c>
      <c r="D38" s="16"/>
      <c r="E38" s="16"/>
      <c r="F38" s="16"/>
    </row>
    <row r="39" spans="1:6" ht="15.75">
      <c r="A39" s="376" t="s">
        <v>48</v>
      </c>
      <c r="B39" s="377"/>
      <c r="C39" s="34" t="s">
        <v>21</v>
      </c>
      <c r="D39" s="16"/>
      <c r="E39" s="16"/>
      <c r="F39" s="16"/>
    </row>
    <row r="40" spans="1:6" ht="15.75">
      <c r="A40" s="376"/>
      <c r="B40" s="377"/>
      <c r="C40" s="23" t="s">
        <v>31</v>
      </c>
      <c r="D40" s="16"/>
      <c r="E40" s="16"/>
      <c r="F40" s="16"/>
    </row>
    <row r="41" spans="1:6" ht="15.75">
      <c r="A41" s="376"/>
      <c r="B41" s="377"/>
      <c r="C41" s="24" t="s">
        <v>18</v>
      </c>
      <c r="D41" s="16"/>
      <c r="E41" s="16"/>
      <c r="F41" s="16"/>
    </row>
    <row r="42" spans="1:6" ht="15.75">
      <c r="A42" s="376"/>
      <c r="B42" s="377"/>
      <c r="C42" s="24" t="s">
        <v>19</v>
      </c>
      <c r="D42" s="16"/>
      <c r="E42" s="16"/>
      <c r="F42" s="16"/>
    </row>
    <row r="43" spans="1:6" ht="15.75">
      <c r="A43" s="376"/>
      <c r="B43" s="377"/>
      <c r="C43" s="25" t="s">
        <v>156</v>
      </c>
      <c r="D43" s="16"/>
      <c r="E43" s="16"/>
      <c r="F43" s="16"/>
    </row>
    <row r="44" spans="1:6" ht="15.75">
      <c r="A44" s="376"/>
      <c r="B44" s="377"/>
      <c r="C44" s="24" t="s">
        <v>20</v>
      </c>
      <c r="D44" s="16"/>
      <c r="E44" s="16"/>
      <c r="F44" s="16"/>
    </row>
    <row r="45" spans="1:6" ht="15.75">
      <c r="A45" s="376"/>
      <c r="B45" s="377"/>
      <c r="C45" s="24" t="s">
        <v>33</v>
      </c>
      <c r="D45" s="16"/>
      <c r="E45" s="16"/>
      <c r="F45" s="16"/>
    </row>
    <row r="46" spans="1:6" ht="15.75">
      <c r="A46" s="120" t="s">
        <v>22</v>
      </c>
      <c r="B46" s="193"/>
      <c r="C46" s="26" t="s">
        <v>11</v>
      </c>
      <c r="D46" s="16"/>
      <c r="E46" s="16"/>
      <c r="F46" s="16"/>
    </row>
    <row r="47" spans="1:6" ht="15.75">
      <c r="A47" s="378" t="s">
        <v>152</v>
      </c>
      <c r="B47" s="381" t="s">
        <v>127</v>
      </c>
      <c r="C47" s="34" t="s">
        <v>21</v>
      </c>
      <c r="D47" s="16"/>
      <c r="E47" s="16"/>
      <c r="F47" s="16"/>
    </row>
    <row r="48" spans="1:6" ht="15.75">
      <c r="A48" s="379"/>
      <c r="B48" s="382"/>
      <c r="C48" s="23" t="s">
        <v>31</v>
      </c>
      <c r="D48" s="16"/>
      <c r="E48" s="16"/>
      <c r="F48" s="16"/>
    </row>
    <row r="49" spans="1:6" ht="15.75">
      <c r="A49" s="379"/>
      <c r="B49" s="382"/>
      <c r="C49" s="24" t="s">
        <v>18</v>
      </c>
      <c r="D49" s="16"/>
      <c r="E49" s="16"/>
      <c r="F49" s="16"/>
    </row>
    <row r="50" spans="1:6" ht="15.75">
      <c r="A50" s="379"/>
      <c r="B50" s="382"/>
      <c r="C50" s="24" t="s">
        <v>19</v>
      </c>
      <c r="D50" s="16"/>
      <c r="E50" s="16"/>
      <c r="F50" s="16"/>
    </row>
    <row r="51" spans="1:6" ht="15.75">
      <c r="A51" s="379"/>
      <c r="B51" s="382"/>
      <c r="C51" s="25" t="s">
        <v>156</v>
      </c>
      <c r="D51" s="16"/>
      <c r="E51" s="16"/>
      <c r="F51" s="16"/>
    </row>
    <row r="52" spans="1:6" ht="15.75">
      <c r="A52" s="379"/>
      <c r="B52" s="382"/>
      <c r="C52" s="24" t="s">
        <v>20</v>
      </c>
      <c r="D52" s="16"/>
      <c r="E52" s="16"/>
      <c r="F52" s="16"/>
    </row>
    <row r="53" spans="1:6" ht="15.75">
      <c r="A53" s="380"/>
      <c r="B53" s="383"/>
      <c r="C53" s="24" t="s">
        <v>33</v>
      </c>
      <c r="D53" s="16"/>
      <c r="E53" s="16"/>
      <c r="F53" s="16"/>
    </row>
    <row r="54" spans="1:6" ht="15.75">
      <c r="A54" s="121" t="s">
        <v>0</v>
      </c>
      <c r="B54" s="192"/>
      <c r="C54" s="122"/>
      <c r="D54" s="16"/>
      <c r="E54" s="16"/>
      <c r="F54" s="16"/>
    </row>
    <row r="55" spans="1:6" ht="15.75">
      <c r="A55" s="378" t="s">
        <v>153</v>
      </c>
      <c r="B55" s="374" t="s">
        <v>95</v>
      </c>
      <c r="C55" s="34" t="s">
        <v>21</v>
      </c>
      <c r="D55" s="16"/>
      <c r="E55" s="16"/>
      <c r="F55" s="16"/>
    </row>
    <row r="56" spans="1:6" ht="15.75">
      <c r="A56" s="379"/>
      <c r="B56" s="375"/>
      <c r="C56" s="23" t="s">
        <v>31</v>
      </c>
      <c r="D56" s="16"/>
      <c r="E56" s="16"/>
      <c r="F56" s="16"/>
    </row>
    <row r="57" spans="1:6" ht="15.75">
      <c r="A57" s="379"/>
      <c r="B57" s="375"/>
      <c r="C57" s="24" t="s">
        <v>18</v>
      </c>
      <c r="D57" s="16"/>
      <c r="E57" s="16"/>
      <c r="F57" s="16"/>
    </row>
    <row r="58" spans="1:6" ht="15.75">
      <c r="A58" s="379"/>
      <c r="B58" s="375"/>
      <c r="C58" s="24" t="s">
        <v>19</v>
      </c>
      <c r="D58" s="16"/>
      <c r="E58" s="16"/>
      <c r="F58" s="16"/>
    </row>
    <row r="59" spans="1:6" ht="15.75">
      <c r="A59" s="379"/>
      <c r="B59" s="375"/>
      <c r="C59" s="25" t="s">
        <v>156</v>
      </c>
      <c r="D59" s="16"/>
      <c r="E59" s="16"/>
      <c r="F59" s="16"/>
    </row>
    <row r="60" spans="1:6" ht="15.75">
      <c r="A60" s="379"/>
      <c r="B60" s="375"/>
      <c r="C60" s="24" t="s">
        <v>20</v>
      </c>
      <c r="D60" s="16"/>
      <c r="E60" s="16"/>
      <c r="F60" s="16"/>
    </row>
    <row r="61" spans="1:6" ht="15.75">
      <c r="A61" s="380"/>
      <c r="B61" s="384"/>
      <c r="C61" s="24" t="s">
        <v>33</v>
      </c>
      <c r="D61" s="16"/>
      <c r="E61" s="16"/>
      <c r="F61" s="16"/>
    </row>
    <row r="62" spans="1:6" ht="15.75">
      <c r="A62" s="372" t="s">
        <v>154</v>
      </c>
      <c r="B62" s="374" t="s">
        <v>94</v>
      </c>
      <c r="C62" s="34" t="s">
        <v>21</v>
      </c>
      <c r="D62" s="16"/>
      <c r="E62" s="16"/>
      <c r="F62" s="16"/>
    </row>
    <row r="63" spans="1:6" ht="15.75">
      <c r="A63" s="373"/>
      <c r="B63" s="375"/>
      <c r="C63" s="23" t="s">
        <v>31</v>
      </c>
      <c r="D63" s="16"/>
      <c r="E63" s="16"/>
      <c r="F63" s="16"/>
    </row>
    <row r="64" spans="1:6" ht="15.75">
      <c r="A64" s="373"/>
      <c r="B64" s="375"/>
      <c r="C64" s="24" t="s">
        <v>18</v>
      </c>
      <c r="D64" s="16"/>
      <c r="E64" s="16"/>
      <c r="F64" s="16"/>
    </row>
    <row r="65" spans="1:9" ht="15.75">
      <c r="A65" s="373"/>
      <c r="B65" s="375"/>
      <c r="C65" s="24" t="s">
        <v>19</v>
      </c>
      <c r="D65" s="16"/>
      <c r="E65" s="16"/>
      <c r="F65" s="16"/>
    </row>
    <row r="66" spans="1:9" ht="15.75">
      <c r="A66" s="373"/>
      <c r="B66" s="375"/>
      <c r="C66" s="25" t="s">
        <v>156</v>
      </c>
      <c r="D66" s="16"/>
      <c r="E66" s="16"/>
      <c r="F66" s="16"/>
    </row>
    <row r="67" spans="1:9" ht="15.75">
      <c r="A67" s="373"/>
      <c r="B67" s="375"/>
      <c r="C67" s="24" t="s">
        <v>20</v>
      </c>
      <c r="D67" s="16"/>
      <c r="E67" s="16"/>
      <c r="F67" s="16"/>
    </row>
    <row r="68" spans="1:9" ht="15.75">
      <c r="A68" s="373"/>
      <c r="B68" s="375"/>
      <c r="C68" s="24" t="s">
        <v>33</v>
      </c>
      <c r="D68" s="16"/>
      <c r="E68" s="16"/>
      <c r="F68" s="16"/>
    </row>
    <row r="69" spans="1:9" ht="15.75">
      <c r="A69" s="120" t="s">
        <v>22</v>
      </c>
      <c r="B69" s="194"/>
      <c r="C69" s="123"/>
      <c r="D69" s="16"/>
      <c r="E69" s="16"/>
      <c r="F69" s="16"/>
    </row>
    <row r="70" spans="1:9" ht="15.75">
      <c r="A70" s="44"/>
      <c r="B70" s="4"/>
      <c r="C70" s="60"/>
      <c r="D70" s="45"/>
      <c r="E70" s="45"/>
      <c r="F70" s="45"/>
    </row>
    <row r="71" spans="1:9" ht="18.75">
      <c r="A71" s="50" t="s">
        <v>6</v>
      </c>
      <c r="B71" s="51"/>
      <c r="C71" s="42"/>
      <c r="D71" s="52"/>
      <c r="F71" s="52"/>
      <c r="I71" s="43"/>
    </row>
    <row r="72" spans="1:9" ht="31.5">
      <c r="A72" s="50"/>
      <c r="B72" s="61" t="s">
        <v>71</v>
      </c>
      <c r="C72" s="53" t="s">
        <v>5</v>
      </c>
      <c r="D72" s="54" t="s">
        <v>3</v>
      </c>
      <c r="F72" s="55" t="s">
        <v>2</v>
      </c>
      <c r="I72" s="43"/>
    </row>
    <row r="73" spans="1:9" ht="18.75">
      <c r="A73" s="41"/>
      <c r="B73" s="49"/>
      <c r="C73" s="42"/>
      <c r="D73" s="43"/>
      <c r="F73" s="43"/>
      <c r="I73" s="43"/>
    </row>
    <row r="74" spans="1:9" ht="18.75">
      <c r="A74" s="50" t="s">
        <v>4</v>
      </c>
      <c r="B74" s="62"/>
      <c r="C74" s="42"/>
      <c r="D74" s="52"/>
      <c r="F74" s="52"/>
      <c r="I74" s="43"/>
    </row>
    <row r="75" spans="1:9" ht="31.5">
      <c r="A75" s="50"/>
      <c r="B75" s="61" t="s">
        <v>71</v>
      </c>
      <c r="C75" s="50"/>
      <c r="D75" s="54" t="s">
        <v>3</v>
      </c>
      <c r="F75" s="55" t="s">
        <v>2</v>
      </c>
      <c r="I75" s="43"/>
    </row>
  </sheetData>
  <mergeCells count="19">
    <mergeCell ref="A6:A7"/>
    <mergeCell ref="B6:B7"/>
    <mergeCell ref="C6:C7"/>
    <mergeCell ref="A9:A15"/>
    <mergeCell ref="B9:B15"/>
    <mergeCell ref="A16:A22"/>
    <mergeCell ref="B16:B22"/>
    <mergeCell ref="A24:A30"/>
    <mergeCell ref="B24:B30"/>
    <mergeCell ref="A31:A37"/>
    <mergeCell ref="B31:B37"/>
    <mergeCell ref="A62:A68"/>
    <mergeCell ref="B62:B68"/>
    <mergeCell ref="A39:A45"/>
    <mergeCell ref="B39:B45"/>
    <mergeCell ref="A47:A53"/>
    <mergeCell ref="B47:B53"/>
    <mergeCell ref="A55:A61"/>
    <mergeCell ref="B55:B61"/>
  </mergeCells>
  <pageMargins left="0.39370078740157483" right="0.39370078740157483" top="0.74803149606299213" bottom="0.3937007874015748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42"/>
  <sheetViews>
    <sheetView topLeftCell="A7" zoomScaleSheetLayoutView="100" workbookViewId="0">
      <selection activeCell="E19" sqref="E19"/>
    </sheetView>
  </sheetViews>
  <sheetFormatPr defaultRowHeight="15.75"/>
  <cols>
    <col min="1" max="1" width="8.28515625" style="133" customWidth="1"/>
    <col min="2" max="2" width="37.85546875" style="132" customWidth="1"/>
    <col min="3" max="3" width="26.28515625" style="133" customWidth="1"/>
    <col min="4" max="4" width="12.42578125" style="133" customWidth="1"/>
    <col min="5" max="6" width="7.42578125" style="133" customWidth="1"/>
    <col min="7" max="7" width="8.28515625" style="133" customWidth="1"/>
    <col min="8" max="10" width="8.42578125" style="133" customWidth="1"/>
    <col min="11" max="16384" width="9.140625" style="135"/>
  </cols>
  <sheetData>
    <row r="1" spans="1:10">
      <c r="A1" s="131"/>
      <c r="E1" s="134"/>
      <c r="F1" s="134"/>
      <c r="G1" s="134"/>
      <c r="H1" s="134"/>
    </row>
    <row r="2" spans="1:10" ht="65.25" customHeight="1">
      <c r="A2" s="131"/>
      <c r="B2" s="136"/>
      <c r="C2" s="137"/>
      <c r="D2" s="137"/>
      <c r="E2" s="138"/>
      <c r="F2" s="138"/>
      <c r="G2" s="138"/>
      <c r="H2" s="275" t="s">
        <v>97</v>
      </c>
      <c r="I2" s="275"/>
      <c r="J2" s="275"/>
    </row>
    <row r="3" spans="1:10">
      <c r="A3" s="131"/>
      <c r="B3" s="136"/>
      <c r="C3" s="137"/>
      <c r="D3" s="137"/>
      <c r="E3" s="138"/>
      <c r="F3" s="138"/>
      <c r="G3" s="138"/>
      <c r="H3" s="138"/>
      <c r="I3" s="139"/>
    </row>
    <row r="4" spans="1:10">
      <c r="A4" s="274" t="s">
        <v>210</v>
      </c>
      <c r="B4" s="274"/>
      <c r="C4" s="274"/>
      <c r="D4" s="274"/>
      <c r="E4" s="274"/>
      <c r="F4" s="274"/>
      <c r="G4" s="274"/>
      <c r="H4" s="274"/>
      <c r="I4" s="274"/>
      <c r="J4" s="274"/>
    </row>
    <row r="5" spans="1:10">
      <c r="A5" s="140"/>
      <c r="B5" s="136"/>
      <c r="C5" s="137"/>
      <c r="D5" s="141"/>
      <c r="E5" s="138"/>
      <c r="F5" s="138"/>
      <c r="G5" s="138"/>
      <c r="H5" s="138"/>
      <c r="I5" s="138"/>
    </row>
    <row r="6" spans="1:10" ht="56.25" customHeight="1">
      <c r="A6" s="276" t="s">
        <v>7</v>
      </c>
      <c r="B6" s="276" t="s">
        <v>9</v>
      </c>
      <c r="C6" s="276"/>
      <c r="D6" s="276" t="s">
        <v>10</v>
      </c>
      <c r="E6" s="278" t="s">
        <v>12</v>
      </c>
      <c r="F6" s="279"/>
      <c r="G6" s="279"/>
      <c r="H6" s="279"/>
      <c r="I6" s="279"/>
      <c r="J6" s="280"/>
    </row>
    <row r="7" spans="1:10">
      <c r="A7" s="277"/>
      <c r="B7" s="277"/>
      <c r="C7" s="277"/>
      <c r="D7" s="277"/>
      <c r="E7" s="142">
        <v>2021</v>
      </c>
      <c r="F7" s="142">
        <v>2022</v>
      </c>
      <c r="G7" s="142">
        <v>2023</v>
      </c>
      <c r="H7" s="142">
        <v>2024</v>
      </c>
      <c r="I7" s="143">
        <v>2025</v>
      </c>
      <c r="J7" s="142">
        <v>2026</v>
      </c>
    </row>
    <row r="8" spans="1:10" s="144" customFormat="1">
      <c r="A8" s="143">
        <v>1</v>
      </c>
      <c r="B8" s="143">
        <v>2</v>
      </c>
      <c r="C8" s="143">
        <v>3</v>
      </c>
      <c r="D8" s="143">
        <v>4</v>
      </c>
      <c r="E8" s="143">
        <v>5</v>
      </c>
      <c r="F8" s="143">
        <v>6</v>
      </c>
      <c r="G8" s="143">
        <v>7</v>
      </c>
      <c r="H8" s="143">
        <v>8</v>
      </c>
      <c r="I8" s="143">
        <v>9</v>
      </c>
      <c r="J8" s="143">
        <v>10</v>
      </c>
    </row>
    <row r="9" spans="1:10" ht="33.75" customHeight="1">
      <c r="A9" s="281" t="s">
        <v>218</v>
      </c>
      <c r="B9" s="282"/>
      <c r="C9" s="282"/>
      <c r="D9" s="282"/>
      <c r="E9" s="282"/>
      <c r="F9" s="282"/>
      <c r="G9" s="282"/>
      <c r="H9" s="282"/>
      <c r="I9" s="282"/>
      <c r="J9" s="283"/>
    </row>
    <row r="10" spans="1:10" s="149" customFormat="1" ht="31.5">
      <c r="A10" s="145" t="s">
        <v>8</v>
      </c>
      <c r="B10" s="146" t="s">
        <v>219</v>
      </c>
      <c r="C10" s="145"/>
      <c r="D10" s="147" t="s">
        <v>161</v>
      </c>
      <c r="E10" s="147">
        <v>1</v>
      </c>
      <c r="F10" s="145" t="s">
        <v>8</v>
      </c>
      <c r="G10" s="147">
        <v>1</v>
      </c>
      <c r="H10" s="145" t="s">
        <v>8</v>
      </c>
      <c r="I10" s="145" t="s">
        <v>8</v>
      </c>
      <c r="J10" s="148">
        <v>1</v>
      </c>
    </row>
    <row r="11" spans="1:10" ht="15.75" customHeight="1">
      <c r="A11" s="259" t="s">
        <v>220</v>
      </c>
      <c r="B11" s="260"/>
      <c r="C11" s="260"/>
      <c r="D11" s="260"/>
      <c r="E11" s="260"/>
      <c r="F11" s="260"/>
      <c r="G11" s="260"/>
      <c r="H11" s="260"/>
      <c r="I11" s="260"/>
      <c r="J11" s="261"/>
    </row>
    <row r="12" spans="1:10" s="150" customFormat="1" ht="12.75" customHeight="1">
      <c r="A12" s="145"/>
      <c r="B12" s="262" t="s">
        <v>221</v>
      </c>
      <c r="C12" s="263"/>
      <c r="D12" s="263"/>
      <c r="E12" s="263"/>
      <c r="F12" s="263"/>
      <c r="G12" s="263"/>
      <c r="H12" s="263"/>
      <c r="I12" s="263"/>
      <c r="J12" s="264"/>
    </row>
    <row r="13" spans="1:10" s="150" customFormat="1">
      <c r="A13" s="145"/>
      <c r="B13" s="265"/>
      <c r="C13" s="266"/>
      <c r="D13" s="266"/>
      <c r="E13" s="266"/>
      <c r="F13" s="266"/>
      <c r="G13" s="266"/>
      <c r="H13" s="266"/>
      <c r="I13" s="266"/>
      <c r="J13" s="267"/>
    </row>
    <row r="14" spans="1:10" ht="15.75" customHeight="1">
      <c r="A14" s="268" t="s">
        <v>197</v>
      </c>
      <c r="B14" s="269"/>
      <c r="C14" s="269"/>
      <c r="D14" s="269"/>
      <c r="E14" s="269"/>
      <c r="F14" s="269"/>
      <c r="G14" s="269"/>
      <c r="H14" s="269"/>
      <c r="I14" s="269"/>
      <c r="J14" s="270"/>
    </row>
    <row r="15" spans="1:10" ht="63">
      <c r="A15" s="145" t="s">
        <v>55</v>
      </c>
      <c r="B15" s="146" t="s">
        <v>222</v>
      </c>
      <c r="C15" s="145"/>
      <c r="D15" s="151" t="s">
        <v>162</v>
      </c>
      <c r="E15" s="147">
        <v>80</v>
      </c>
      <c r="F15" s="147">
        <v>81</v>
      </c>
      <c r="G15" s="147">
        <v>82</v>
      </c>
      <c r="H15" s="153" t="s">
        <v>223</v>
      </c>
      <c r="I15" s="154" t="s">
        <v>224</v>
      </c>
      <c r="J15" s="148">
        <v>85</v>
      </c>
    </row>
    <row r="16" spans="1:10" s="254" customFormat="1" ht="15.75" customHeight="1">
      <c r="A16" s="284" t="s">
        <v>225</v>
      </c>
      <c r="B16" s="285"/>
      <c r="C16" s="285"/>
      <c r="D16" s="285"/>
      <c r="E16" s="285"/>
      <c r="F16" s="285"/>
      <c r="G16" s="285"/>
      <c r="H16" s="285"/>
      <c r="I16" s="285"/>
      <c r="J16" s="286"/>
    </row>
    <row r="17" spans="1:10" s="254" customFormat="1" ht="122.25" customHeight="1">
      <c r="A17" s="255" t="s">
        <v>184</v>
      </c>
      <c r="B17" s="256" t="s">
        <v>226</v>
      </c>
      <c r="C17" s="257"/>
      <c r="D17" s="257" t="s">
        <v>212</v>
      </c>
      <c r="E17" s="257" t="s">
        <v>213</v>
      </c>
      <c r="F17" s="257" t="s">
        <v>213</v>
      </c>
      <c r="G17" s="257" t="s">
        <v>213</v>
      </c>
      <c r="H17" s="257" t="s">
        <v>213</v>
      </c>
      <c r="I17" s="257" t="s">
        <v>213</v>
      </c>
      <c r="J17" s="258">
        <v>0</v>
      </c>
    </row>
    <row r="18" spans="1:10" s="254" customFormat="1" ht="63">
      <c r="A18" s="255" t="s">
        <v>195</v>
      </c>
      <c r="B18" s="256" t="s">
        <v>227</v>
      </c>
      <c r="C18" s="257"/>
      <c r="D18" s="257" t="s">
        <v>182</v>
      </c>
      <c r="E18" s="257" t="s">
        <v>200</v>
      </c>
      <c r="F18" s="257" t="s">
        <v>200</v>
      </c>
      <c r="G18" s="257" t="s">
        <v>200</v>
      </c>
      <c r="H18" s="257" t="s">
        <v>189</v>
      </c>
      <c r="I18" s="257" t="s">
        <v>189</v>
      </c>
      <c r="J18" s="258">
        <v>100</v>
      </c>
    </row>
    <row r="19" spans="1:10" s="254" customFormat="1" ht="69.75" customHeight="1">
      <c r="A19" s="255" t="s">
        <v>211</v>
      </c>
      <c r="B19" s="256" t="s">
        <v>228</v>
      </c>
      <c r="C19" s="257"/>
      <c r="D19" s="257" t="s">
        <v>193</v>
      </c>
      <c r="E19" s="257" t="s">
        <v>229</v>
      </c>
      <c r="F19" s="257" t="s">
        <v>230</v>
      </c>
      <c r="G19" s="257" t="s">
        <v>231</v>
      </c>
      <c r="H19" s="257" t="s">
        <v>232</v>
      </c>
      <c r="I19" s="257" t="s">
        <v>233</v>
      </c>
      <c r="J19" s="258">
        <v>15000</v>
      </c>
    </row>
    <row r="20" spans="1:10" s="150" customFormat="1" ht="12.75"/>
    <row r="21" spans="1:10">
      <c r="A21" s="271" t="s">
        <v>234</v>
      </c>
      <c r="B21" s="272"/>
      <c r="C21" s="272"/>
      <c r="D21" s="272"/>
      <c r="E21" s="272"/>
      <c r="F21" s="272"/>
      <c r="G21" s="272"/>
      <c r="H21" s="272"/>
      <c r="I21" s="272"/>
      <c r="J21" s="273"/>
    </row>
    <row r="22" spans="1:10" ht="78.75">
      <c r="A22" s="156" t="s">
        <v>185</v>
      </c>
      <c r="B22" s="156" t="s">
        <v>235</v>
      </c>
      <c r="C22" s="158"/>
      <c r="D22" s="155" t="s">
        <v>182</v>
      </c>
      <c r="E22" s="158" t="s">
        <v>183</v>
      </c>
      <c r="F22" s="158" t="s">
        <v>183</v>
      </c>
      <c r="G22" s="158" t="s">
        <v>183</v>
      </c>
      <c r="H22" s="158" t="s">
        <v>183</v>
      </c>
      <c r="I22" s="158" t="s">
        <v>183</v>
      </c>
      <c r="J22" s="159">
        <v>12</v>
      </c>
    </row>
    <row r="23" spans="1:10" ht="47.25">
      <c r="A23" s="156" t="s">
        <v>194</v>
      </c>
      <c r="B23" s="156" t="s">
        <v>240</v>
      </c>
      <c r="C23" s="158"/>
      <c r="D23" s="155" t="s">
        <v>162</v>
      </c>
      <c r="E23" s="158" t="s">
        <v>181</v>
      </c>
      <c r="F23" s="158" t="s">
        <v>241</v>
      </c>
      <c r="G23" s="158" t="s">
        <v>242</v>
      </c>
      <c r="H23" s="158" t="s">
        <v>243</v>
      </c>
      <c r="I23" s="158" t="s">
        <v>244</v>
      </c>
      <c r="J23" s="159">
        <v>65</v>
      </c>
    </row>
    <row r="24" spans="1:10" ht="31.5">
      <c r="A24" s="156" t="s">
        <v>196</v>
      </c>
      <c r="B24" s="156" t="s">
        <v>236</v>
      </c>
      <c r="C24" s="156"/>
      <c r="D24" s="158" t="s">
        <v>162</v>
      </c>
      <c r="E24" s="157" t="s">
        <v>237</v>
      </c>
      <c r="F24" s="157" t="s">
        <v>238</v>
      </c>
      <c r="G24" s="157" t="s">
        <v>223</v>
      </c>
      <c r="H24" s="157" t="s">
        <v>239</v>
      </c>
      <c r="I24" s="157" t="s">
        <v>239</v>
      </c>
      <c r="J24" s="159">
        <v>86</v>
      </c>
    </row>
    <row r="25" spans="1:10" ht="15.75" customHeight="1">
      <c r="A25" s="259" t="s">
        <v>245</v>
      </c>
      <c r="B25" s="260"/>
      <c r="C25" s="260"/>
      <c r="D25" s="260"/>
      <c r="E25" s="260"/>
      <c r="F25" s="260"/>
      <c r="G25" s="260"/>
      <c r="H25" s="260"/>
      <c r="I25" s="260"/>
      <c r="J25" s="261"/>
    </row>
    <row r="26" spans="1:10" s="150" customFormat="1" ht="78.75">
      <c r="A26" s="145" t="s">
        <v>188</v>
      </c>
      <c r="B26" s="156" t="s">
        <v>246</v>
      </c>
      <c r="C26" s="155"/>
      <c r="D26" s="155" t="s">
        <v>162</v>
      </c>
      <c r="E26" s="155" t="s">
        <v>189</v>
      </c>
      <c r="F26" s="155" t="s">
        <v>189</v>
      </c>
      <c r="G26" s="155" t="s">
        <v>189</v>
      </c>
      <c r="H26" s="155" t="s">
        <v>189</v>
      </c>
      <c r="I26" s="155" t="s">
        <v>189</v>
      </c>
      <c r="J26" s="152">
        <v>100</v>
      </c>
    </row>
    <row r="27" spans="1:10">
      <c r="A27" s="259" t="s">
        <v>250</v>
      </c>
      <c r="B27" s="260"/>
      <c r="C27" s="260"/>
      <c r="D27" s="260"/>
      <c r="E27" s="260"/>
      <c r="F27" s="260"/>
      <c r="G27" s="260"/>
      <c r="H27" s="260"/>
      <c r="I27" s="260"/>
      <c r="J27" s="261"/>
    </row>
    <row r="28" spans="1:10">
      <c r="A28" s="145"/>
      <c r="B28" s="262" t="s">
        <v>247</v>
      </c>
      <c r="C28" s="263"/>
      <c r="D28" s="263"/>
      <c r="E28" s="263"/>
      <c r="F28" s="263"/>
      <c r="G28" s="263"/>
      <c r="H28" s="263"/>
      <c r="I28" s="263"/>
      <c r="J28" s="264"/>
    </row>
    <row r="29" spans="1:10">
      <c r="A29" s="145"/>
      <c r="B29" s="265"/>
      <c r="C29" s="266"/>
      <c r="D29" s="266"/>
      <c r="E29" s="266"/>
      <c r="F29" s="266"/>
      <c r="G29" s="266"/>
      <c r="H29" s="266"/>
      <c r="I29" s="266"/>
      <c r="J29" s="267"/>
    </row>
    <row r="30" spans="1:10">
      <c r="A30" s="268" t="s">
        <v>197</v>
      </c>
      <c r="B30" s="269"/>
      <c r="C30" s="269"/>
      <c r="D30" s="269"/>
      <c r="E30" s="269"/>
      <c r="F30" s="269"/>
      <c r="G30" s="269"/>
      <c r="H30" s="269"/>
      <c r="I30" s="269"/>
      <c r="J30" s="270"/>
    </row>
    <row r="31" spans="1:10" ht="31.5">
      <c r="A31" s="145" t="s">
        <v>55</v>
      </c>
      <c r="B31" s="146" t="s">
        <v>248</v>
      </c>
      <c r="C31" s="145"/>
      <c r="D31" s="151" t="s">
        <v>162</v>
      </c>
      <c r="E31" s="147">
        <v>85</v>
      </c>
      <c r="F31" s="147">
        <v>90</v>
      </c>
      <c r="G31" s="147">
        <v>95</v>
      </c>
      <c r="H31" s="153" t="s">
        <v>249</v>
      </c>
      <c r="I31" s="154" t="s">
        <v>249</v>
      </c>
      <c r="J31" s="148">
        <v>100</v>
      </c>
    </row>
    <row r="32" spans="1:10">
      <c r="A32" s="259" t="s">
        <v>251</v>
      </c>
      <c r="B32" s="260"/>
      <c r="C32" s="260"/>
      <c r="D32" s="260"/>
      <c r="E32" s="260"/>
      <c r="F32" s="260"/>
      <c r="G32" s="260"/>
      <c r="H32" s="260"/>
      <c r="I32" s="260"/>
      <c r="J32" s="261"/>
    </row>
    <row r="33" spans="1:10" ht="63">
      <c r="A33" s="156" t="s">
        <v>184</v>
      </c>
      <c r="B33" s="161" t="s">
        <v>257</v>
      </c>
      <c r="C33" s="158"/>
      <c r="D33" s="158" t="s">
        <v>212</v>
      </c>
      <c r="E33" s="158" t="s">
        <v>213</v>
      </c>
      <c r="F33" s="158" t="s">
        <v>213</v>
      </c>
      <c r="G33" s="158" t="s">
        <v>213</v>
      </c>
      <c r="H33" s="158" t="s">
        <v>213</v>
      </c>
      <c r="I33" s="158" t="s">
        <v>213</v>
      </c>
      <c r="J33" s="159">
        <v>0</v>
      </c>
    </row>
    <row r="34" spans="1:10" ht="63">
      <c r="A34" s="145" t="s">
        <v>195</v>
      </c>
      <c r="B34" s="146" t="s">
        <v>252</v>
      </c>
      <c r="C34" s="155"/>
      <c r="D34" s="155" t="s">
        <v>182</v>
      </c>
      <c r="E34" s="155" t="s">
        <v>253</v>
      </c>
      <c r="F34" s="155" t="s">
        <v>254</v>
      </c>
      <c r="G34" s="155" t="s">
        <v>255</v>
      </c>
      <c r="H34" s="155" t="s">
        <v>192</v>
      </c>
      <c r="I34" s="155" t="s">
        <v>256</v>
      </c>
      <c r="J34" s="152">
        <v>30</v>
      </c>
    </row>
    <row r="35" spans="1:10" ht="31.5">
      <c r="A35" s="145" t="s">
        <v>211</v>
      </c>
      <c r="B35" s="146" t="s">
        <v>258</v>
      </c>
      <c r="C35" s="155"/>
      <c r="D35" s="155" t="s">
        <v>193</v>
      </c>
      <c r="E35" s="155" t="s">
        <v>259</v>
      </c>
      <c r="F35" s="155" t="s">
        <v>259</v>
      </c>
      <c r="G35" s="155" t="s">
        <v>260</v>
      </c>
      <c r="H35" s="155" t="s">
        <v>261</v>
      </c>
      <c r="I35" s="155" t="s">
        <v>262</v>
      </c>
      <c r="J35" s="152">
        <v>15</v>
      </c>
    </row>
    <row r="36" spans="1:10" ht="12.75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>
      <c r="A37" s="271" t="s">
        <v>263</v>
      </c>
      <c r="B37" s="272"/>
      <c r="C37" s="272"/>
      <c r="D37" s="272"/>
      <c r="E37" s="272"/>
      <c r="F37" s="272"/>
      <c r="G37" s="272"/>
      <c r="H37" s="272"/>
      <c r="I37" s="272"/>
      <c r="J37" s="273"/>
    </row>
    <row r="38" spans="1:10" ht="63">
      <c r="A38" s="156" t="s">
        <v>185</v>
      </c>
      <c r="B38" s="156" t="s">
        <v>264</v>
      </c>
      <c r="C38" s="158"/>
      <c r="D38" s="155" t="s">
        <v>182</v>
      </c>
      <c r="E38" s="158" t="s">
        <v>183</v>
      </c>
      <c r="F38" s="158" t="s">
        <v>183</v>
      </c>
      <c r="G38" s="158" t="s">
        <v>183</v>
      </c>
      <c r="H38" s="158" t="s">
        <v>183</v>
      </c>
      <c r="I38" s="158" t="s">
        <v>183</v>
      </c>
      <c r="J38" s="159">
        <v>12</v>
      </c>
    </row>
    <row r="39" spans="1:10" ht="47.25">
      <c r="A39" s="156" t="s">
        <v>194</v>
      </c>
      <c r="B39" s="156" t="s">
        <v>265</v>
      </c>
      <c r="C39" s="158"/>
      <c r="D39" s="155" t="s">
        <v>162</v>
      </c>
      <c r="E39" s="158" t="s">
        <v>206</v>
      </c>
      <c r="F39" s="158" t="s">
        <v>207</v>
      </c>
      <c r="G39" s="158" t="s">
        <v>207</v>
      </c>
      <c r="H39" s="158" t="s">
        <v>208</v>
      </c>
      <c r="I39" s="158" t="s">
        <v>209</v>
      </c>
      <c r="J39" s="159">
        <v>6.2</v>
      </c>
    </row>
    <row r="40" spans="1:10" ht="78.75">
      <c r="A40" s="156" t="s">
        <v>196</v>
      </c>
      <c r="B40" s="156" t="s">
        <v>266</v>
      </c>
      <c r="C40" s="156"/>
      <c r="D40" s="158" t="s">
        <v>162</v>
      </c>
      <c r="E40" s="157" t="s">
        <v>198</v>
      </c>
      <c r="F40" s="157" t="s">
        <v>199</v>
      </c>
      <c r="G40" s="157" t="s">
        <v>200</v>
      </c>
      <c r="H40" s="157" t="s">
        <v>201</v>
      </c>
      <c r="I40" s="157" t="s">
        <v>189</v>
      </c>
      <c r="J40" s="159">
        <v>100</v>
      </c>
    </row>
    <row r="41" spans="1:10">
      <c r="A41" s="259" t="s">
        <v>267</v>
      </c>
      <c r="B41" s="260"/>
      <c r="C41" s="260"/>
      <c r="D41" s="260"/>
      <c r="E41" s="260"/>
      <c r="F41" s="260"/>
      <c r="G41" s="260"/>
      <c r="H41" s="260"/>
      <c r="I41" s="260"/>
      <c r="J41" s="261"/>
    </row>
    <row r="42" spans="1:10" ht="94.5">
      <c r="A42" s="145" t="s">
        <v>188</v>
      </c>
      <c r="B42" s="156" t="s">
        <v>268</v>
      </c>
      <c r="C42" s="155"/>
      <c r="D42" s="155" t="s">
        <v>162</v>
      </c>
      <c r="E42" s="155" t="s">
        <v>189</v>
      </c>
      <c r="F42" s="155" t="s">
        <v>189</v>
      </c>
      <c r="G42" s="155" t="s">
        <v>189</v>
      </c>
      <c r="H42" s="155" t="s">
        <v>189</v>
      </c>
      <c r="I42" s="155" t="s">
        <v>189</v>
      </c>
      <c r="J42" s="152">
        <v>100</v>
      </c>
    </row>
  </sheetData>
  <mergeCells count="20">
    <mergeCell ref="A21:J21"/>
    <mergeCell ref="A25:J25"/>
    <mergeCell ref="A4:J4"/>
    <mergeCell ref="H2:J2"/>
    <mergeCell ref="A6:A7"/>
    <mergeCell ref="B6:B7"/>
    <mergeCell ref="D6:D7"/>
    <mergeCell ref="C6:C7"/>
    <mergeCell ref="E6:J6"/>
    <mergeCell ref="A9:J9"/>
    <mergeCell ref="A14:J14"/>
    <mergeCell ref="A11:J11"/>
    <mergeCell ref="A16:J16"/>
    <mergeCell ref="B12:J13"/>
    <mergeCell ref="A41:J41"/>
    <mergeCell ref="A27:J27"/>
    <mergeCell ref="B28:J29"/>
    <mergeCell ref="A30:J30"/>
    <mergeCell ref="A32:J32"/>
    <mergeCell ref="A37:J37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252"/>
  <sheetViews>
    <sheetView topLeftCell="B187" zoomScale="68" zoomScaleNormal="68" zoomScaleSheetLayoutView="110" workbookViewId="0">
      <selection activeCell="H8" sqref="H8"/>
    </sheetView>
  </sheetViews>
  <sheetFormatPr defaultRowHeight="15.75"/>
  <cols>
    <col min="1" max="1" width="0" style="218" hidden="1" customWidth="1"/>
    <col min="2" max="2" width="31.42578125" style="218" customWidth="1"/>
    <col min="3" max="3" width="47.7109375" style="218" customWidth="1"/>
    <col min="4" max="4" width="50.5703125" style="218" customWidth="1"/>
    <col min="5" max="7" width="19.140625" style="219" customWidth="1"/>
    <col min="8" max="8" width="19.140625" style="244" customWidth="1"/>
    <col min="9" max="9" width="20.42578125" style="219" customWidth="1"/>
    <col min="10" max="10" width="20.85546875" style="219" customWidth="1"/>
    <col min="11" max="11" width="19.140625" style="219" hidden="1" customWidth="1"/>
    <col min="12" max="241" width="9.140625" style="218"/>
    <col min="242" max="242" width="0" style="218" hidden="1" customWidth="1"/>
    <col min="243" max="243" width="21.7109375" style="218" customWidth="1"/>
    <col min="244" max="244" width="48.140625" style="218" customWidth="1"/>
    <col min="245" max="245" width="29.7109375" style="218" customWidth="1"/>
    <col min="246" max="246" width="11.42578125" style="218" customWidth="1"/>
    <col min="247" max="247" width="7.5703125" style="218" customWidth="1"/>
    <col min="248" max="248" width="11.7109375" style="218" customWidth="1"/>
    <col min="249" max="249" width="7.140625" style="218" customWidth="1"/>
    <col min="250" max="250" width="0" style="218" hidden="1" customWidth="1"/>
    <col min="251" max="252" width="19.140625" style="218" customWidth="1"/>
    <col min="253" max="253" width="20.42578125" style="218" customWidth="1"/>
    <col min="254" max="254" width="20.85546875" style="218" customWidth="1"/>
    <col min="255" max="256" width="22" style="218" customWidth="1"/>
    <col min="257" max="257" width="0" style="218" hidden="1" customWidth="1"/>
    <col min="258" max="258" width="27.28515625" style="218" customWidth="1"/>
    <col min="259" max="259" width="18.140625" style="218" bestFit="1" customWidth="1"/>
    <col min="260" max="260" width="11.42578125" style="218" bestFit="1" customWidth="1"/>
    <col min="261" max="261" width="11.5703125" style="218" bestFit="1" customWidth="1"/>
    <col min="262" max="497" width="9.140625" style="218"/>
    <col min="498" max="498" width="0" style="218" hidden="1" customWidth="1"/>
    <col min="499" max="499" width="21.7109375" style="218" customWidth="1"/>
    <col min="500" max="500" width="48.140625" style="218" customWidth="1"/>
    <col min="501" max="501" width="29.7109375" style="218" customWidth="1"/>
    <col min="502" max="502" width="11.42578125" style="218" customWidth="1"/>
    <col min="503" max="503" width="7.5703125" style="218" customWidth="1"/>
    <col min="504" max="504" width="11.7109375" style="218" customWidth="1"/>
    <col min="505" max="505" width="7.140625" style="218" customWidth="1"/>
    <col min="506" max="506" width="0" style="218" hidden="1" customWidth="1"/>
    <col min="507" max="508" width="19.140625" style="218" customWidth="1"/>
    <col min="509" max="509" width="20.42578125" style="218" customWidth="1"/>
    <col min="510" max="510" width="20.85546875" style="218" customWidth="1"/>
    <col min="511" max="512" width="22" style="218" customWidth="1"/>
    <col min="513" max="513" width="0" style="218" hidden="1" customWidth="1"/>
    <col min="514" max="514" width="27.28515625" style="218" customWidth="1"/>
    <col min="515" max="515" width="18.140625" style="218" bestFit="1" customWidth="1"/>
    <col min="516" max="516" width="11.42578125" style="218" bestFit="1" customWidth="1"/>
    <col min="517" max="517" width="11.5703125" style="218" bestFit="1" customWidth="1"/>
    <col min="518" max="753" width="9.140625" style="218"/>
    <col min="754" max="754" width="0" style="218" hidden="1" customWidth="1"/>
    <col min="755" max="755" width="21.7109375" style="218" customWidth="1"/>
    <col min="756" max="756" width="48.140625" style="218" customWidth="1"/>
    <col min="757" max="757" width="29.7109375" style="218" customWidth="1"/>
    <col min="758" max="758" width="11.42578125" style="218" customWidth="1"/>
    <col min="759" max="759" width="7.5703125" style="218" customWidth="1"/>
    <col min="760" max="760" width="11.7109375" style="218" customWidth="1"/>
    <col min="761" max="761" width="7.140625" style="218" customWidth="1"/>
    <col min="762" max="762" width="0" style="218" hidden="1" customWidth="1"/>
    <col min="763" max="764" width="19.140625" style="218" customWidth="1"/>
    <col min="765" max="765" width="20.42578125" style="218" customWidth="1"/>
    <col min="766" max="766" width="20.85546875" style="218" customWidth="1"/>
    <col min="767" max="768" width="22" style="218" customWidth="1"/>
    <col min="769" max="769" width="0" style="218" hidden="1" customWidth="1"/>
    <col min="770" max="770" width="27.28515625" style="218" customWidth="1"/>
    <col min="771" max="771" width="18.140625" style="218" bestFit="1" customWidth="1"/>
    <col min="772" max="772" width="11.42578125" style="218" bestFit="1" customWidth="1"/>
    <col min="773" max="773" width="11.5703125" style="218" bestFit="1" customWidth="1"/>
    <col min="774" max="1009" width="9.140625" style="218"/>
    <col min="1010" max="1010" width="0" style="218" hidden="1" customWidth="1"/>
    <col min="1011" max="1011" width="21.7109375" style="218" customWidth="1"/>
    <col min="1012" max="1012" width="48.140625" style="218" customWidth="1"/>
    <col min="1013" max="1013" width="29.7109375" style="218" customWidth="1"/>
    <col min="1014" max="1014" width="11.42578125" style="218" customWidth="1"/>
    <col min="1015" max="1015" width="7.5703125" style="218" customWidth="1"/>
    <col min="1016" max="1016" width="11.7109375" style="218" customWidth="1"/>
    <col min="1017" max="1017" width="7.140625" style="218" customWidth="1"/>
    <col min="1018" max="1018" width="0" style="218" hidden="1" customWidth="1"/>
    <col min="1019" max="1020" width="19.140625" style="218" customWidth="1"/>
    <col min="1021" max="1021" width="20.42578125" style="218" customWidth="1"/>
    <col min="1022" max="1022" width="20.85546875" style="218" customWidth="1"/>
    <col min="1023" max="1024" width="22" style="218" customWidth="1"/>
    <col min="1025" max="1025" width="0" style="218" hidden="1" customWidth="1"/>
    <col min="1026" max="1026" width="27.28515625" style="218" customWidth="1"/>
    <col min="1027" max="1027" width="18.140625" style="218" bestFit="1" customWidth="1"/>
    <col min="1028" max="1028" width="11.42578125" style="218" bestFit="1" customWidth="1"/>
    <col min="1029" max="1029" width="11.5703125" style="218" bestFit="1" customWidth="1"/>
    <col min="1030" max="1265" width="9.140625" style="218"/>
    <col min="1266" max="1266" width="0" style="218" hidden="1" customWidth="1"/>
    <col min="1267" max="1267" width="21.7109375" style="218" customWidth="1"/>
    <col min="1268" max="1268" width="48.140625" style="218" customWidth="1"/>
    <col min="1269" max="1269" width="29.7109375" style="218" customWidth="1"/>
    <col min="1270" max="1270" width="11.42578125" style="218" customWidth="1"/>
    <col min="1271" max="1271" width="7.5703125" style="218" customWidth="1"/>
    <col min="1272" max="1272" width="11.7109375" style="218" customWidth="1"/>
    <col min="1273" max="1273" width="7.140625" style="218" customWidth="1"/>
    <col min="1274" max="1274" width="0" style="218" hidden="1" customWidth="1"/>
    <col min="1275" max="1276" width="19.140625" style="218" customWidth="1"/>
    <col min="1277" max="1277" width="20.42578125" style="218" customWidth="1"/>
    <col min="1278" max="1278" width="20.85546875" style="218" customWidth="1"/>
    <col min="1279" max="1280" width="22" style="218" customWidth="1"/>
    <col min="1281" max="1281" width="0" style="218" hidden="1" customWidth="1"/>
    <col min="1282" max="1282" width="27.28515625" style="218" customWidth="1"/>
    <col min="1283" max="1283" width="18.140625" style="218" bestFit="1" customWidth="1"/>
    <col min="1284" max="1284" width="11.42578125" style="218" bestFit="1" customWidth="1"/>
    <col min="1285" max="1285" width="11.5703125" style="218" bestFit="1" customWidth="1"/>
    <col min="1286" max="1521" width="9.140625" style="218"/>
    <col min="1522" max="1522" width="0" style="218" hidden="1" customWidth="1"/>
    <col min="1523" max="1523" width="21.7109375" style="218" customWidth="1"/>
    <col min="1524" max="1524" width="48.140625" style="218" customWidth="1"/>
    <col min="1525" max="1525" width="29.7109375" style="218" customWidth="1"/>
    <col min="1526" max="1526" width="11.42578125" style="218" customWidth="1"/>
    <col min="1527" max="1527" width="7.5703125" style="218" customWidth="1"/>
    <col min="1528" max="1528" width="11.7109375" style="218" customWidth="1"/>
    <col min="1529" max="1529" width="7.140625" style="218" customWidth="1"/>
    <col min="1530" max="1530" width="0" style="218" hidden="1" customWidth="1"/>
    <col min="1531" max="1532" width="19.140625" style="218" customWidth="1"/>
    <col min="1533" max="1533" width="20.42578125" style="218" customWidth="1"/>
    <col min="1534" max="1534" width="20.85546875" style="218" customWidth="1"/>
    <col min="1535" max="1536" width="22" style="218" customWidth="1"/>
    <col min="1537" max="1537" width="0" style="218" hidden="1" customWidth="1"/>
    <col min="1538" max="1538" width="27.28515625" style="218" customWidth="1"/>
    <col min="1539" max="1539" width="18.140625" style="218" bestFit="1" customWidth="1"/>
    <col min="1540" max="1540" width="11.42578125" style="218" bestFit="1" customWidth="1"/>
    <col min="1541" max="1541" width="11.5703125" style="218" bestFit="1" customWidth="1"/>
    <col min="1542" max="1777" width="9.140625" style="218"/>
    <col min="1778" max="1778" width="0" style="218" hidden="1" customWidth="1"/>
    <col min="1779" max="1779" width="21.7109375" style="218" customWidth="1"/>
    <col min="1780" max="1780" width="48.140625" style="218" customWidth="1"/>
    <col min="1781" max="1781" width="29.7109375" style="218" customWidth="1"/>
    <col min="1782" max="1782" width="11.42578125" style="218" customWidth="1"/>
    <col min="1783" max="1783" width="7.5703125" style="218" customWidth="1"/>
    <col min="1784" max="1784" width="11.7109375" style="218" customWidth="1"/>
    <col min="1785" max="1785" width="7.140625" style="218" customWidth="1"/>
    <col min="1786" max="1786" width="0" style="218" hidden="1" customWidth="1"/>
    <col min="1787" max="1788" width="19.140625" style="218" customWidth="1"/>
    <col min="1789" max="1789" width="20.42578125" style="218" customWidth="1"/>
    <col min="1790" max="1790" width="20.85546875" style="218" customWidth="1"/>
    <col min="1791" max="1792" width="22" style="218" customWidth="1"/>
    <col min="1793" max="1793" width="0" style="218" hidden="1" customWidth="1"/>
    <col min="1794" max="1794" width="27.28515625" style="218" customWidth="1"/>
    <col min="1795" max="1795" width="18.140625" style="218" bestFit="1" customWidth="1"/>
    <col min="1796" max="1796" width="11.42578125" style="218" bestFit="1" customWidth="1"/>
    <col min="1797" max="1797" width="11.5703125" style="218" bestFit="1" customWidth="1"/>
    <col min="1798" max="2033" width="9.140625" style="218"/>
    <col min="2034" max="2034" width="0" style="218" hidden="1" customWidth="1"/>
    <col min="2035" max="2035" width="21.7109375" style="218" customWidth="1"/>
    <col min="2036" max="2036" width="48.140625" style="218" customWidth="1"/>
    <col min="2037" max="2037" width="29.7109375" style="218" customWidth="1"/>
    <col min="2038" max="2038" width="11.42578125" style="218" customWidth="1"/>
    <col min="2039" max="2039" width="7.5703125" style="218" customWidth="1"/>
    <col min="2040" max="2040" width="11.7109375" style="218" customWidth="1"/>
    <col min="2041" max="2041" width="7.140625" style="218" customWidth="1"/>
    <col min="2042" max="2042" width="0" style="218" hidden="1" customWidth="1"/>
    <col min="2043" max="2044" width="19.140625" style="218" customWidth="1"/>
    <col min="2045" max="2045" width="20.42578125" style="218" customWidth="1"/>
    <col min="2046" max="2046" width="20.85546875" style="218" customWidth="1"/>
    <col min="2047" max="2048" width="22" style="218" customWidth="1"/>
    <col min="2049" max="2049" width="0" style="218" hidden="1" customWidth="1"/>
    <col min="2050" max="2050" width="27.28515625" style="218" customWidth="1"/>
    <col min="2051" max="2051" width="18.140625" style="218" bestFit="1" customWidth="1"/>
    <col min="2052" max="2052" width="11.42578125" style="218" bestFit="1" customWidth="1"/>
    <col min="2053" max="2053" width="11.5703125" style="218" bestFit="1" customWidth="1"/>
    <col min="2054" max="2289" width="9.140625" style="218"/>
    <col min="2290" max="2290" width="0" style="218" hidden="1" customWidth="1"/>
    <col min="2291" max="2291" width="21.7109375" style="218" customWidth="1"/>
    <col min="2292" max="2292" width="48.140625" style="218" customWidth="1"/>
    <col min="2293" max="2293" width="29.7109375" style="218" customWidth="1"/>
    <col min="2294" max="2294" width="11.42578125" style="218" customWidth="1"/>
    <col min="2295" max="2295" width="7.5703125" style="218" customWidth="1"/>
    <col min="2296" max="2296" width="11.7109375" style="218" customWidth="1"/>
    <col min="2297" max="2297" width="7.140625" style="218" customWidth="1"/>
    <col min="2298" max="2298" width="0" style="218" hidden="1" customWidth="1"/>
    <col min="2299" max="2300" width="19.140625" style="218" customWidth="1"/>
    <col min="2301" max="2301" width="20.42578125" style="218" customWidth="1"/>
    <col min="2302" max="2302" width="20.85546875" style="218" customWidth="1"/>
    <col min="2303" max="2304" width="22" style="218" customWidth="1"/>
    <col min="2305" max="2305" width="0" style="218" hidden="1" customWidth="1"/>
    <col min="2306" max="2306" width="27.28515625" style="218" customWidth="1"/>
    <col min="2307" max="2307" width="18.140625" style="218" bestFit="1" customWidth="1"/>
    <col min="2308" max="2308" width="11.42578125" style="218" bestFit="1" customWidth="1"/>
    <col min="2309" max="2309" width="11.5703125" style="218" bestFit="1" customWidth="1"/>
    <col min="2310" max="2545" width="9.140625" style="218"/>
    <col min="2546" max="2546" width="0" style="218" hidden="1" customWidth="1"/>
    <col min="2547" max="2547" width="21.7109375" style="218" customWidth="1"/>
    <col min="2548" max="2548" width="48.140625" style="218" customWidth="1"/>
    <col min="2549" max="2549" width="29.7109375" style="218" customWidth="1"/>
    <col min="2550" max="2550" width="11.42578125" style="218" customWidth="1"/>
    <col min="2551" max="2551" width="7.5703125" style="218" customWidth="1"/>
    <col min="2552" max="2552" width="11.7109375" style="218" customWidth="1"/>
    <col min="2553" max="2553" width="7.140625" style="218" customWidth="1"/>
    <col min="2554" max="2554" width="0" style="218" hidden="1" customWidth="1"/>
    <col min="2555" max="2556" width="19.140625" style="218" customWidth="1"/>
    <col min="2557" max="2557" width="20.42578125" style="218" customWidth="1"/>
    <col min="2558" max="2558" width="20.85546875" style="218" customWidth="1"/>
    <col min="2559" max="2560" width="22" style="218" customWidth="1"/>
    <col min="2561" max="2561" width="0" style="218" hidden="1" customWidth="1"/>
    <col min="2562" max="2562" width="27.28515625" style="218" customWidth="1"/>
    <col min="2563" max="2563" width="18.140625" style="218" bestFit="1" customWidth="1"/>
    <col min="2564" max="2564" width="11.42578125" style="218" bestFit="1" customWidth="1"/>
    <col min="2565" max="2565" width="11.5703125" style="218" bestFit="1" customWidth="1"/>
    <col min="2566" max="2801" width="9.140625" style="218"/>
    <col min="2802" max="2802" width="0" style="218" hidden="1" customWidth="1"/>
    <col min="2803" max="2803" width="21.7109375" style="218" customWidth="1"/>
    <col min="2804" max="2804" width="48.140625" style="218" customWidth="1"/>
    <col min="2805" max="2805" width="29.7109375" style="218" customWidth="1"/>
    <col min="2806" max="2806" width="11.42578125" style="218" customWidth="1"/>
    <col min="2807" max="2807" width="7.5703125" style="218" customWidth="1"/>
    <col min="2808" max="2808" width="11.7109375" style="218" customWidth="1"/>
    <col min="2809" max="2809" width="7.140625" style="218" customWidth="1"/>
    <col min="2810" max="2810" width="0" style="218" hidden="1" customWidth="1"/>
    <col min="2811" max="2812" width="19.140625" style="218" customWidth="1"/>
    <col min="2813" max="2813" width="20.42578125" style="218" customWidth="1"/>
    <col min="2814" max="2814" width="20.85546875" style="218" customWidth="1"/>
    <col min="2815" max="2816" width="22" style="218" customWidth="1"/>
    <col min="2817" max="2817" width="0" style="218" hidden="1" customWidth="1"/>
    <col min="2818" max="2818" width="27.28515625" style="218" customWidth="1"/>
    <col min="2819" max="2819" width="18.140625" style="218" bestFit="1" customWidth="1"/>
    <col min="2820" max="2820" width="11.42578125" style="218" bestFit="1" customWidth="1"/>
    <col min="2821" max="2821" width="11.5703125" style="218" bestFit="1" customWidth="1"/>
    <col min="2822" max="3057" width="9.140625" style="218"/>
    <col min="3058" max="3058" width="0" style="218" hidden="1" customWidth="1"/>
    <col min="3059" max="3059" width="21.7109375" style="218" customWidth="1"/>
    <col min="3060" max="3060" width="48.140625" style="218" customWidth="1"/>
    <col min="3061" max="3061" width="29.7109375" style="218" customWidth="1"/>
    <col min="3062" max="3062" width="11.42578125" style="218" customWidth="1"/>
    <col min="3063" max="3063" width="7.5703125" style="218" customWidth="1"/>
    <col min="3064" max="3064" width="11.7109375" style="218" customWidth="1"/>
    <col min="3065" max="3065" width="7.140625" style="218" customWidth="1"/>
    <col min="3066" max="3066" width="0" style="218" hidden="1" customWidth="1"/>
    <col min="3067" max="3068" width="19.140625" style="218" customWidth="1"/>
    <col min="3069" max="3069" width="20.42578125" style="218" customWidth="1"/>
    <col min="3070" max="3070" width="20.85546875" style="218" customWidth="1"/>
    <col min="3071" max="3072" width="22" style="218" customWidth="1"/>
    <col min="3073" max="3073" width="0" style="218" hidden="1" customWidth="1"/>
    <col min="3074" max="3074" width="27.28515625" style="218" customWidth="1"/>
    <col min="3075" max="3075" width="18.140625" style="218" bestFit="1" customWidth="1"/>
    <col min="3076" max="3076" width="11.42578125" style="218" bestFit="1" customWidth="1"/>
    <col min="3077" max="3077" width="11.5703125" style="218" bestFit="1" customWidth="1"/>
    <col min="3078" max="3313" width="9.140625" style="218"/>
    <col min="3314" max="3314" width="0" style="218" hidden="1" customWidth="1"/>
    <col min="3315" max="3315" width="21.7109375" style="218" customWidth="1"/>
    <col min="3316" max="3316" width="48.140625" style="218" customWidth="1"/>
    <col min="3317" max="3317" width="29.7109375" style="218" customWidth="1"/>
    <col min="3318" max="3318" width="11.42578125" style="218" customWidth="1"/>
    <col min="3319" max="3319" width="7.5703125" style="218" customWidth="1"/>
    <col min="3320" max="3320" width="11.7109375" style="218" customWidth="1"/>
    <col min="3321" max="3321" width="7.140625" style="218" customWidth="1"/>
    <col min="3322" max="3322" width="0" style="218" hidden="1" customWidth="1"/>
    <col min="3323" max="3324" width="19.140625" style="218" customWidth="1"/>
    <col min="3325" max="3325" width="20.42578125" style="218" customWidth="1"/>
    <col min="3326" max="3326" width="20.85546875" style="218" customWidth="1"/>
    <col min="3327" max="3328" width="22" style="218" customWidth="1"/>
    <col min="3329" max="3329" width="0" style="218" hidden="1" customWidth="1"/>
    <col min="3330" max="3330" width="27.28515625" style="218" customWidth="1"/>
    <col min="3331" max="3331" width="18.140625" style="218" bestFit="1" customWidth="1"/>
    <col min="3332" max="3332" width="11.42578125" style="218" bestFit="1" customWidth="1"/>
    <col min="3333" max="3333" width="11.5703125" style="218" bestFit="1" customWidth="1"/>
    <col min="3334" max="3569" width="9.140625" style="218"/>
    <col min="3570" max="3570" width="0" style="218" hidden="1" customWidth="1"/>
    <col min="3571" max="3571" width="21.7109375" style="218" customWidth="1"/>
    <col min="3572" max="3572" width="48.140625" style="218" customWidth="1"/>
    <col min="3573" max="3573" width="29.7109375" style="218" customWidth="1"/>
    <col min="3574" max="3574" width="11.42578125" style="218" customWidth="1"/>
    <col min="3575" max="3575" width="7.5703125" style="218" customWidth="1"/>
    <col min="3576" max="3576" width="11.7109375" style="218" customWidth="1"/>
    <col min="3577" max="3577" width="7.140625" style="218" customWidth="1"/>
    <col min="3578" max="3578" width="0" style="218" hidden="1" customWidth="1"/>
    <col min="3579" max="3580" width="19.140625" style="218" customWidth="1"/>
    <col min="3581" max="3581" width="20.42578125" style="218" customWidth="1"/>
    <col min="3582" max="3582" width="20.85546875" style="218" customWidth="1"/>
    <col min="3583" max="3584" width="22" style="218" customWidth="1"/>
    <col min="3585" max="3585" width="0" style="218" hidden="1" customWidth="1"/>
    <col min="3586" max="3586" width="27.28515625" style="218" customWidth="1"/>
    <col min="3587" max="3587" width="18.140625" style="218" bestFit="1" customWidth="1"/>
    <col min="3588" max="3588" width="11.42578125" style="218" bestFit="1" customWidth="1"/>
    <col min="3589" max="3589" width="11.5703125" style="218" bestFit="1" customWidth="1"/>
    <col min="3590" max="3825" width="9.140625" style="218"/>
    <col min="3826" max="3826" width="0" style="218" hidden="1" customWidth="1"/>
    <col min="3827" max="3827" width="21.7109375" style="218" customWidth="1"/>
    <col min="3828" max="3828" width="48.140625" style="218" customWidth="1"/>
    <col min="3829" max="3829" width="29.7109375" style="218" customWidth="1"/>
    <col min="3830" max="3830" width="11.42578125" style="218" customWidth="1"/>
    <col min="3831" max="3831" width="7.5703125" style="218" customWidth="1"/>
    <col min="3832" max="3832" width="11.7109375" style="218" customWidth="1"/>
    <col min="3833" max="3833" width="7.140625" style="218" customWidth="1"/>
    <col min="3834" max="3834" width="0" style="218" hidden="1" customWidth="1"/>
    <col min="3835" max="3836" width="19.140625" style="218" customWidth="1"/>
    <col min="3837" max="3837" width="20.42578125" style="218" customWidth="1"/>
    <col min="3838" max="3838" width="20.85546875" style="218" customWidth="1"/>
    <col min="3839" max="3840" width="22" style="218" customWidth="1"/>
    <col min="3841" max="3841" width="0" style="218" hidden="1" customWidth="1"/>
    <col min="3842" max="3842" width="27.28515625" style="218" customWidth="1"/>
    <col min="3843" max="3843" width="18.140625" style="218" bestFit="1" customWidth="1"/>
    <col min="3844" max="3844" width="11.42578125" style="218" bestFit="1" customWidth="1"/>
    <col min="3845" max="3845" width="11.5703125" style="218" bestFit="1" customWidth="1"/>
    <col min="3846" max="4081" width="9.140625" style="218"/>
    <col min="4082" max="4082" width="0" style="218" hidden="1" customWidth="1"/>
    <col min="4083" max="4083" width="21.7109375" style="218" customWidth="1"/>
    <col min="4084" max="4084" width="48.140625" style="218" customWidth="1"/>
    <col min="4085" max="4085" width="29.7109375" style="218" customWidth="1"/>
    <col min="4086" max="4086" width="11.42578125" style="218" customWidth="1"/>
    <col min="4087" max="4087" width="7.5703125" style="218" customWidth="1"/>
    <col min="4088" max="4088" width="11.7109375" style="218" customWidth="1"/>
    <col min="4089" max="4089" width="7.140625" style="218" customWidth="1"/>
    <col min="4090" max="4090" width="0" style="218" hidden="1" customWidth="1"/>
    <col min="4091" max="4092" width="19.140625" style="218" customWidth="1"/>
    <col min="4093" max="4093" width="20.42578125" style="218" customWidth="1"/>
    <col min="4094" max="4094" width="20.85546875" style="218" customWidth="1"/>
    <col min="4095" max="4096" width="22" style="218" customWidth="1"/>
    <col min="4097" max="4097" width="0" style="218" hidden="1" customWidth="1"/>
    <col min="4098" max="4098" width="27.28515625" style="218" customWidth="1"/>
    <col min="4099" max="4099" width="18.140625" style="218" bestFit="1" customWidth="1"/>
    <col min="4100" max="4100" width="11.42578125" style="218" bestFit="1" customWidth="1"/>
    <col min="4101" max="4101" width="11.5703125" style="218" bestFit="1" customWidth="1"/>
    <col min="4102" max="4337" width="9.140625" style="218"/>
    <col min="4338" max="4338" width="0" style="218" hidden="1" customWidth="1"/>
    <col min="4339" max="4339" width="21.7109375" style="218" customWidth="1"/>
    <col min="4340" max="4340" width="48.140625" style="218" customWidth="1"/>
    <col min="4341" max="4341" width="29.7109375" style="218" customWidth="1"/>
    <col min="4342" max="4342" width="11.42578125" style="218" customWidth="1"/>
    <col min="4343" max="4343" width="7.5703125" style="218" customWidth="1"/>
    <col min="4344" max="4344" width="11.7109375" style="218" customWidth="1"/>
    <col min="4345" max="4345" width="7.140625" style="218" customWidth="1"/>
    <col min="4346" max="4346" width="0" style="218" hidden="1" customWidth="1"/>
    <col min="4347" max="4348" width="19.140625" style="218" customWidth="1"/>
    <col min="4349" max="4349" width="20.42578125" style="218" customWidth="1"/>
    <col min="4350" max="4350" width="20.85546875" style="218" customWidth="1"/>
    <col min="4351" max="4352" width="22" style="218" customWidth="1"/>
    <col min="4353" max="4353" width="0" style="218" hidden="1" customWidth="1"/>
    <col min="4354" max="4354" width="27.28515625" style="218" customWidth="1"/>
    <col min="4355" max="4355" width="18.140625" style="218" bestFit="1" customWidth="1"/>
    <col min="4356" max="4356" width="11.42578125" style="218" bestFit="1" customWidth="1"/>
    <col min="4357" max="4357" width="11.5703125" style="218" bestFit="1" customWidth="1"/>
    <col min="4358" max="4593" width="9.140625" style="218"/>
    <col min="4594" max="4594" width="0" style="218" hidden="1" customWidth="1"/>
    <col min="4595" max="4595" width="21.7109375" style="218" customWidth="1"/>
    <col min="4596" max="4596" width="48.140625" style="218" customWidth="1"/>
    <col min="4597" max="4597" width="29.7109375" style="218" customWidth="1"/>
    <col min="4598" max="4598" width="11.42578125" style="218" customWidth="1"/>
    <col min="4599" max="4599" width="7.5703125" style="218" customWidth="1"/>
    <col min="4600" max="4600" width="11.7109375" style="218" customWidth="1"/>
    <col min="4601" max="4601" width="7.140625" style="218" customWidth="1"/>
    <col min="4602" max="4602" width="0" style="218" hidden="1" customWidth="1"/>
    <col min="4603" max="4604" width="19.140625" style="218" customWidth="1"/>
    <col min="4605" max="4605" width="20.42578125" style="218" customWidth="1"/>
    <col min="4606" max="4606" width="20.85546875" style="218" customWidth="1"/>
    <col min="4607" max="4608" width="22" style="218" customWidth="1"/>
    <col min="4609" max="4609" width="0" style="218" hidden="1" customWidth="1"/>
    <col min="4610" max="4610" width="27.28515625" style="218" customWidth="1"/>
    <col min="4611" max="4611" width="18.140625" style="218" bestFit="1" customWidth="1"/>
    <col min="4612" max="4612" width="11.42578125" style="218" bestFit="1" customWidth="1"/>
    <col min="4613" max="4613" width="11.5703125" style="218" bestFit="1" customWidth="1"/>
    <col min="4614" max="4849" width="9.140625" style="218"/>
    <col min="4850" max="4850" width="0" style="218" hidden="1" customWidth="1"/>
    <col min="4851" max="4851" width="21.7109375" style="218" customWidth="1"/>
    <col min="4852" max="4852" width="48.140625" style="218" customWidth="1"/>
    <col min="4853" max="4853" width="29.7109375" style="218" customWidth="1"/>
    <col min="4854" max="4854" width="11.42578125" style="218" customWidth="1"/>
    <col min="4855" max="4855" width="7.5703125" style="218" customWidth="1"/>
    <col min="4856" max="4856" width="11.7109375" style="218" customWidth="1"/>
    <col min="4857" max="4857" width="7.140625" style="218" customWidth="1"/>
    <col min="4858" max="4858" width="0" style="218" hidden="1" customWidth="1"/>
    <col min="4859" max="4860" width="19.140625" style="218" customWidth="1"/>
    <col min="4861" max="4861" width="20.42578125" style="218" customWidth="1"/>
    <col min="4862" max="4862" width="20.85546875" style="218" customWidth="1"/>
    <col min="4863" max="4864" width="22" style="218" customWidth="1"/>
    <col min="4865" max="4865" width="0" style="218" hidden="1" customWidth="1"/>
    <col min="4866" max="4866" width="27.28515625" style="218" customWidth="1"/>
    <col min="4867" max="4867" width="18.140625" style="218" bestFit="1" customWidth="1"/>
    <col min="4868" max="4868" width="11.42578125" style="218" bestFit="1" customWidth="1"/>
    <col min="4869" max="4869" width="11.5703125" style="218" bestFit="1" customWidth="1"/>
    <col min="4870" max="5105" width="9.140625" style="218"/>
    <col min="5106" max="5106" width="0" style="218" hidden="1" customWidth="1"/>
    <col min="5107" max="5107" width="21.7109375" style="218" customWidth="1"/>
    <col min="5108" max="5108" width="48.140625" style="218" customWidth="1"/>
    <col min="5109" max="5109" width="29.7109375" style="218" customWidth="1"/>
    <col min="5110" max="5110" width="11.42578125" style="218" customWidth="1"/>
    <col min="5111" max="5111" width="7.5703125" style="218" customWidth="1"/>
    <col min="5112" max="5112" width="11.7109375" style="218" customWidth="1"/>
    <col min="5113" max="5113" width="7.140625" style="218" customWidth="1"/>
    <col min="5114" max="5114" width="0" style="218" hidden="1" customWidth="1"/>
    <col min="5115" max="5116" width="19.140625" style="218" customWidth="1"/>
    <col min="5117" max="5117" width="20.42578125" style="218" customWidth="1"/>
    <col min="5118" max="5118" width="20.85546875" style="218" customWidth="1"/>
    <col min="5119" max="5120" width="22" style="218" customWidth="1"/>
    <col min="5121" max="5121" width="0" style="218" hidden="1" customWidth="1"/>
    <col min="5122" max="5122" width="27.28515625" style="218" customWidth="1"/>
    <col min="5123" max="5123" width="18.140625" style="218" bestFit="1" customWidth="1"/>
    <col min="5124" max="5124" width="11.42578125" style="218" bestFit="1" customWidth="1"/>
    <col min="5125" max="5125" width="11.5703125" style="218" bestFit="1" customWidth="1"/>
    <col min="5126" max="5361" width="9.140625" style="218"/>
    <col min="5362" max="5362" width="0" style="218" hidden="1" customWidth="1"/>
    <col min="5363" max="5363" width="21.7109375" style="218" customWidth="1"/>
    <col min="5364" max="5364" width="48.140625" style="218" customWidth="1"/>
    <col min="5365" max="5365" width="29.7109375" style="218" customWidth="1"/>
    <col min="5366" max="5366" width="11.42578125" style="218" customWidth="1"/>
    <col min="5367" max="5367" width="7.5703125" style="218" customWidth="1"/>
    <col min="5368" max="5368" width="11.7109375" style="218" customWidth="1"/>
    <col min="5369" max="5369" width="7.140625" style="218" customWidth="1"/>
    <col min="5370" max="5370" width="0" style="218" hidden="1" customWidth="1"/>
    <col min="5371" max="5372" width="19.140625" style="218" customWidth="1"/>
    <col min="5373" max="5373" width="20.42578125" style="218" customWidth="1"/>
    <col min="5374" max="5374" width="20.85546875" style="218" customWidth="1"/>
    <col min="5375" max="5376" width="22" style="218" customWidth="1"/>
    <col min="5377" max="5377" width="0" style="218" hidden="1" customWidth="1"/>
    <col min="5378" max="5378" width="27.28515625" style="218" customWidth="1"/>
    <col min="5379" max="5379" width="18.140625" style="218" bestFit="1" customWidth="1"/>
    <col min="5380" max="5380" width="11.42578125" style="218" bestFit="1" customWidth="1"/>
    <col min="5381" max="5381" width="11.5703125" style="218" bestFit="1" customWidth="1"/>
    <col min="5382" max="5617" width="9.140625" style="218"/>
    <col min="5618" max="5618" width="0" style="218" hidden="1" customWidth="1"/>
    <col min="5619" max="5619" width="21.7109375" style="218" customWidth="1"/>
    <col min="5620" max="5620" width="48.140625" style="218" customWidth="1"/>
    <col min="5621" max="5621" width="29.7109375" style="218" customWidth="1"/>
    <col min="5622" max="5622" width="11.42578125" style="218" customWidth="1"/>
    <col min="5623" max="5623" width="7.5703125" style="218" customWidth="1"/>
    <col min="5624" max="5624" width="11.7109375" style="218" customWidth="1"/>
    <col min="5625" max="5625" width="7.140625" style="218" customWidth="1"/>
    <col min="5626" max="5626" width="0" style="218" hidden="1" customWidth="1"/>
    <col min="5627" max="5628" width="19.140625" style="218" customWidth="1"/>
    <col min="5629" max="5629" width="20.42578125" style="218" customWidth="1"/>
    <col min="5630" max="5630" width="20.85546875" style="218" customWidth="1"/>
    <col min="5631" max="5632" width="22" style="218" customWidth="1"/>
    <col min="5633" max="5633" width="0" style="218" hidden="1" customWidth="1"/>
    <col min="5634" max="5634" width="27.28515625" style="218" customWidth="1"/>
    <col min="5635" max="5635" width="18.140625" style="218" bestFit="1" customWidth="1"/>
    <col min="5636" max="5636" width="11.42578125" style="218" bestFit="1" customWidth="1"/>
    <col min="5637" max="5637" width="11.5703125" style="218" bestFit="1" customWidth="1"/>
    <col min="5638" max="5873" width="9.140625" style="218"/>
    <col min="5874" max="5874" width="0" style="218" hidden="1" customWidth="1"/>
    <col min="5875" max="5875" width="21.7109375" style="218" customWidth="1"/>
    <col min="5876" max="5876" width="48.140625" style="218" customWidth="1"/>
    <col min="5877" max="5877" width="29.7109375" style="218" customWidth="1"/>
    <col min="5878" max="5878" width="11.42578125" style="218" customWidth="1"/>
    <col min="5879" max="5879" width="7.5703125" style="218" customWidth="1"/>
    <col min="5880" max="5880" width="11.7109375" style="218" customWidth="1"/>
    <col min="5881" max="5881" width="7.140625" style="218" customWidth="1"/>
    <col min="5882" max="5882" width="0" style="218" hidden="1" customWidth="1"/>
    <col min="5883" max="5884" width="19.140625" style="218" customWidth="1"/>
    <col min="5885" max="5885" width="20.42578125" style="218" customWidth="1"/>
    <col min="5886" max="5886" width="20.85546875" style="218" customWidth="1"/>
    <col min="5887" max="5888" width="22" style="218" customWidth="1"/>
    <col min="5889" max="5889" width="0" style="218" hidden="1" customWidth="1"/>
    <col min="5890" max="5890" width="27.28515625" style="218" customWidth="1"/>
    <col min="5891" max="5891" width="18.140625" style="218" bestFit="1" customWidth="1"/>
    <col min="5892" max="5892" width="11.42578125" style="218" bestFit="1" customWidth="1"/>
    <col min="5893" max="5893" width="11.5703125" style="218" bestFit="1" customWidth="1"/>
    <col min="5894" max="6129" width="9.140625" style="218"/>
    <col min="6130" max="6130" width="0" style="218" hidden="1" customWidth="1"/>
    <col min="6131" max="6131" width="21.7109375" style="218" customWidth="1"/>
    <col min="6132" max="6132" width="48.140625" style="218" customWidth="1"/>
    <col min="6133" max="6133" width="29.7109375" style="218" customWidth="1"/>
    <col min="6134" max="6134" width="11.42578125" style="218" customWidth="1"/>
    <col min="6135" max="6135" width="7.5703125" style="218" customWidth="1"/>
    <col min="6136" max="6136" width="11.7109375" style="218" customWidth="1"/>
    <col min="6137" max="6137" width="7.140625" style="218" customWidth="1"/>
    <col min="6138" max="6138" width="0" style="218" hidden="1" customWidth="1"/>
    <col min="6139" max="6140" width="19.140625" style="218" customWidth="1"/>
    <col min="6141" max="6141" width="20.42578125" style="218" customWidth="1"/>
    <col min="6142" max="6142" width="20.85546875" style="218" customWidth="1"/>
    <col min="6143" max="6144" width="22" style="218" customWidth="1"/>
    <col min="6145" max="6145" width="0" style="218" hidden="1" customWidth="1"/>
    <col min="6146" max="6146" width="27.28515625" style="218" customWidth="1"/>
    <col min="6147" max="6147" width="18.140625" style="218" bestFit="1" customWidth="1"/>
    <col min="6148" max="6148" width="11.42578125" style="218" bestFit="1" customWidth="1"/>
    <col min="6149" max="6149" width="11.5703125" style="218" bestFit="1" customWidth="1"/>
    <col min="6150" max="6385" width="9.140625" style="218"/>
    <col min="6386" max="6386" width="0" style="218" hidden="1" customWidth="1"/>
    <col min="6387" max="6387" width="21.7109375" style="218" customWidth="1"/>
    <col min="6388" max="6388" width="48.140625" style="218" customWidth="1"/>
    <col min="6389" max="6389" width="29.7109375" style="218" customWidth="1"/>
    <col min="6390" max="6390" width="11.42578125" style="218" customWidth="1"/>
    <col min="6391" max="6391" width="7.5703125" style="218" customWidth="1"/>
    <col min="6392" max="6392" width="11.7109375" style="218" customWidth="1"/>
    <col min="6393" max="6393" width="7.140625" style="218" customWidth="1"/>
    <col min="6394" max="6394" width="0" style="218" hidden="1" customWidth="1"/>
    <col min="6395" max="6396" width="19.140625" style="218" customWidth="1"/>
    <col min="6397" max="6397" width="20.42578125" style="218" customWidth="1"/>
    <col min="6398" max="6398" width="20.85546875" style="218" customWidth="1"/>
    <col min="6399" max="6400" width="22" style="218" customWidth="1"/>
    <col min="6401" max="6401" width="0" style="218" hidden="1" customWidth="1"/>
    <col min="6402" max="6402" width="27.28515625" style="218" customWidth="1"/>
    <col min="6403" max="6403" width="18.140625" style="218" bestFit="1" customWidth="1"/>
    <col min="6404" max="6404" width="11.42578125" style="218" bestFit="1" customWidth="1"/>
    <col min="6405" max="6405" width="11.5703125" style="218" bestFit="1" customWidth="1"/>
    <col min="6406" max="6641" width="9.140625" style="218"/>
    <col min="6642" max="6642" width="0" style="218" hidden="1" customWidth="1"/>
    <col min="6643" max="6643" width="21.7109375" style="218" customWidth="1"/>
    <col min="6644" max="6644" width="48.140625" style="218" customWidth="1"/>
    <col min="6645" max="6645" width="29.7109375" style="218" customWidth="1"/>
    <col min="6646" max="6646" width="11.42578125" style="218" customWidth="1"/>
    <col min="6647" max="6647" width="7.5703125" style="218" customWidth="1"/>
    <col min="6648" max="6648" width="11.7109375" style="218" customWidth="1"/>
    <col min="6649" max="6649" width="7.140625" style="218" customWidth="1"/>
    <col min="6650" max="6650" width="0" style="218" hidden="1" customWidth="1"/>
    <col min="6651" max="6652" width="19.140625" style="218" customWidth="1"/>
    <col min="6653" max="6653" width="20.42578125" style="218" customWidth="1"/>
    <col min="6654" max="6654" width="20.85546875" style="218" customWidth="1"/>
    <col min="6655" max="6656" width="22" style="218" customWidth="1"/>
    <col min="6657" max="6657" width="0" style="218" hidden="1" customWidth="1"/>
    <col min="6658" max="6658" width="27.28515625" style="218" customWidth="1"/>
    <col min="6659" max="6659" width="18.140625" style="218" bestFit="1" customWidth="1"/>
    <col min="6660" max="6660" width="11.42578125" style="218" bestFit="1" customWidth="1"/>
    <col min="6661" max="6661" width="11.5703125" style="218" bestFit="1" customWidth="1"/>
    <col min="6662" max="6897" width="9.140625" style="218"/>
    <col min="6898" max="6898" width="0" style="218" hidden="1" customWidth="1"/>
    <col min="6899" max="6899" width="21.7109375" style="218" customWidth="1"/>
    <col min="6900" max="6900" width="48.140625" style="218" customWidth="1"/>
    <col min="6901" max="6901" width="29.7109375" style="218" customWidth="1"/>
    <col min="6902" max="6902" width="11.42578125" style="218" customWidth="1"/>
    <col min="6903" max="6903" width="7.5703125" style="218" customWidth="1"/>
    <col min="6904" max="6904" width="11.7109375" style="218" customWidth="1"/>
    <col min="6905" max="6905" width="7.140625" style="218" customWidth="1"/>
    <col min="6906" max="6906" width="0" style="218" hidden="1" customWidth="1"/>
    <col min="6907" max="6908" width="19.140625" style="218" customWidth="1"/>
    <col min="6909" max="6909" width="20.42578125" style="218" customWidth="1"/>
    <col min="6910" max="6910" width="20.85546875" style="218" customWidth="1"/>
    <col min="6911" max="6912" width="22" style="218" customWidth="1"/>
    <col min="6913" max="6913" width="0" style="218" hidden="1" customWidth="1"/>
    <col min="6914" max="6914" width="27.28515625" style="218" customWidth="1"/>
    <col min="6915" max="6915" width="18.140625" style="218" bestFit="1" customWidth="1"/>
    <col min="6916" max="6916" width="11.42578125" style="218" bestFit="1" customWidth="1"/>
    <col min="6917" max="6917" width="11.5703125" style="218" bestFit="1" customWidth="1"/>
    <col min="6918" max="7153" width="9.140625" style="218"/>
    <col min="7154" max="7154" width="0" style="218" hidden="1" customWidth="1"/>
    <col min="7155" max="7155" width="21.7109375" style="218" customWidth="1"/>
    <col min="7156" max="7156" width="48.140625" style="218" customWidth="1"/>
    <col min="7157" max="7157" width="29.7109375" style="218" customWidth="1"/>
    <col min="7158" max="7158" width="11.42578125" style="218" customWidth="1"/>
    <col min="7159" max="7159" width="7.5703125" style="218" customWidth="1"/>
    <col min="7160" max="7160" width="11.7109375" style="218" customWidth="1"/>
    <col min="7161" max="7161" width="7.140625" style="218" customWidth="1"/>
    <col min="7162" max="7162" width="0" style="218" hidden="1" customWidth="1"/>
    <col min="7163" max="7164" width="19.140625" style="218" customWidth="1"/>
    <col min="7165" max="7165" width="20.42578125" style="218" customWidth="1"/>
    <col min="7166" max="7166" width="20.85546875" style="218" customWidth="1"/>
    <col min="7167" max="7168" width="22" style="218" customWidth="1"/>
    <col min="7169" max="7169" width="0" style="218" hidden="1" customWidth="1"/>
    <col min="7170" max="7170" width="27.28515625" style="218" customWidth="1"/>
    <col min="7171" max="7171" width="18.140625" style="218" bestFit="1" customWidth="1"/>
    <col min="7172" max="7172" width="11.42578125" style="218" bestFit="1" customWidth="1"/>
    <col min="7173" max="7173" width="11.5703125" style="218" bestFit="1" customWidth="1"/>
    <col min="7174" max="7409" width="9.140625" style="218"/>
    <col min="7410" max="7410" width="0" style="218" hidden="1" customWidth="1"/>
    <col min="7411" max="7411" width="21.7109375" style="218" customWidth="1"/>
    <col min="7412" max="7412" width="48.140625" style="218" customWidth="1"/>
    <col min="7413" max="7413" width="29.7109375" style="218" customWidth="1"/>
    <col min="7414" max="7414" width="11.42578125" style="218" customWidth="1"/>
    <col min="7415" max="7415" width="7.5703125" style="218" customWidth="1"/>
    <col min="7416" max="7416" width="11.7109375" style="218" customWidth="1"/>
    <col min="7417" max="7417" width="7.140625" style="218" customWidth="1"/>
    <col min="7418" max="7418" width="0" style="218" hidden="1" customWidth="1"/>
    <col min="7419" max="7420" width="19.140625" style="218" customWidth="1"/>
    <col min="7421" max="7421" width="20.42578125" style="218" customWidth="1"/>
    <col min="7422" max="7422" width="20.85546875" style="218" customWidth="1"/>
    <col min="7423" max="7424" width="22" style="218" customWidth="1"/>
    <col min="7425" max="7425" width="0" style="218" hidden="1" customWidth="1"/>
    <col min="7426" max="7426" width="27.28515625" style="218" customWidth="1"/>
    <col min="7427" max="7427" width="18.140625" style="218" bestFit="1" customWidth="1"/>
    <col min="7428" max="7428" width="11.42578125" style="218" bestFit="1" customWidth="1"/>
    <col min="7429" max="7429" width="11.5703125" style="218" bestFit="1" customWidth="1"/>
    <col min="7430" max="7665" width="9.140625" style="218"/>
    <col min="7666" max="7666" width="0" style="218" hidden="1" customWidth="1"/>
    <col min="7667" max="7667" width="21.7109375" style="218" customWidth="1"/>
    <col min="7668" max="7668" width="48.140625" style="218" customWidth="1"/>
    <col min="7669" max="7669" width="29.7109375" style="218" customWidth="1"/>
    <col min="7670" max="7670" width="11.42578125" style="218" customWidth="1"/>
    <col min="7671" max="7671" width="7.5703125" style="218" customWidth="1"/>
    <col min="7672" max="7672" width="11.7109375" style="218" customWidth="1"/>
    <col min="7673" max="7673" width="7.140625" style="218" customWidth="1"/>
    <col min="7674" max="7674" width="0" style="218" hidden="1" customWidth="1"/>
    <col min="7675" max="7676" width="19.140625" style="218" customWidth="1"/>
    <col min="7677" max="7677" width="20.42578125" style="218" customWidth="1"/>
    <col min="7678" max="7678" width="20.85546875" style="218" customWidth="1"/>
    <col min="7679" max="7680" width="22" style="218" customWidth="1"/>
    <col min="7681" max="7681" width="0" style="218" hidden="1" customWidth="1"/>
    <col min="7682" max="7682" width="27.28515625" style="218" customWidth="1"/>
    <col min="7683" max="7683" width="18.140625" style="218" bestFit="1" customWidth="1"/>
    <col min="7684" max="7684" width="11.42578125" style="218" bestFit="1" customWidth="1"/>
    <col min="7685" max="7685" width="11.5703125" style="218" bestFit="1" customWidth="1"/>
    <col min="7686" max="7921" width="9.140625" style="218"/>
    <col min="7922" max="7922" width="0" style="218" hidden="1" customWidth="1"/>
    <col min="7923" max="7923" width="21.7109375" style="218" customWidth="1"/>
    <col min="7924" max="7924" width="48.140625" style="218" customWidth="1"/>
    <col min="7925" max="7925" width="29.7109375" style="218" customWidth="1"/>
    <col min="7926" max="7926" width="11.42578125" style="218" customWidth="1"/>
    <col min="7927" max="7927" width="7.5703125" style="218" customWidth="1"/>
    <col min="7928" max="7928" width="11.7109375" style="218" customWidth="1"/>
    <col min="7929" max="7929" width="7.140625" style="218" customWidth="1"/>
    <col min="7930" max="7930" width="0" style="218" hidden="1" customWidth="1"/>
    <col min="7931" max="7932" width="19.140625" style="218" customWidth="1"/>
    <col min="7933" max="7933" width="20.42578125" style="218" customWidth="1"/>
    <col min="7934" max="7934" width="20.85546875" style="218" customWidth="1"/>
    <col min="7935" max="7936" width="22" style="218" customWidth="1"/>
    <col min="7937" max="7937" width="0" style="218" hidden="1" customWidth="1"/>
    <col min="7938" max="7938" width="27.28515625" style="218" customWidth="1"/>
    <col min="7939" max="7939" width="18.140625" style="218" bestFit="1" customWidth="1"/>
    <col min="7940" max="7940" width="11.42578125" style="218" bestFit="1" customWidth="1"/>
    <col min="7941" max="7941" width="11.5703125" style="218" bestFit="1" customWidth="1"/>
    <col min="7942" max="8177" width="9.140625" style="218"/>
    <col min="8178" max="8178" width="0" style="218" hidden="1" customWidth="1"/>
    <col min="8179" max="8179" width="21.7109375" style="218" customWidth="1"/>
    <col min="8180" max="8180" width="48.140625" style="218" customWidth="1"/>
    <col min="8181" max="8181" width="29.7109375" style="218" customWidth="1"/>
    <col min="8182" max="8182" width="11.42578125" style="218" customWidth="1"/>
    <col min="8183" max="8183" width="7.5703125" style="218" customWidth="1"/>
    <col min="8184" max="8184" width="11.7109375" style="218" customWidth="1"/>
    <col min="8185" max="8185" width="7.140625" style="218" customWidth="1"/>
    <col min="8186" max="8186" width="0" style="218" hidden="1" customWidth="1"/>
    <col min="8187" max="8188" width="19.140625" style="218" customWidth="1"/>
    <col min="8189" max="8189" width="20.42578125" style="218" customWidth="1"/>
    <col min="8190" max="8190" width="20.85546875" style="218" customWidth="1"/>
    <col min="8191" max="8192" width="22" style="218" customWidth="1"/>
    <col min="8193" max="8193" width="0" style="218" hidden="1" customWidth="1"/>
    <col min="8194" max="8194" width="27.28515625" style="218" customWidth="1"/>
    <col min="8195" max="8195" width="18.140625" style="218" bestFit="1" customWidth="1"/>
    <col min="8196" max="8196" width="11.42578125" style="218" bestFit="1" customWidth="1"/>
    <col min="8197" max="8197" width="11.5703125" style="218" bestFit="1" customWidth="1"/>
    <col min="8198" max="8433" width="9.140625" style="218"/>
    <col min="8434" max="8434" width="0" style="218" hidden="1" customWidth="1"/>
    <col min="8435" max="8435" width="21.7109375" style="218" customWidth="1"/>
    <col min="8436" max="8436" width="48.140625" style="218" customWidth="1"/>
    <col min="8437" max="8437" width="29.7109375" style="218" customWidth="1"/>
    <col min="8438" max="8438" width="11.42578125" style="218" customWidth="1"/>
    <col min="8439" max="8439" width="7.5703125" style="218" customWidth="1"/>
    <col min="8440" max="8440" width="11.7109375" style="218" customWidth="1"/>
    <col min="8441" max="8441" width="7.140625" style="218" customWidth="1"/>
    <col min="8442" max="8442" width="0" style="218" hidden="1" customWidth="1"/>
    <col min="8443" max="8444" width="19.140625" style="218" customWidth="1"/>
    <col min="8445" max="8445" width="20.42578125" style="218" customWidth="1"/>
    <col min="8446" max="8446" width="20.85546875" style="218" customWidth="1"/>
    <col min="8447" max="8448" width="22" style="218" customWidth="1"/>
    <col min="8449" max="8449" width="0" style="218" hidden="1" customWidth="1"/>
    <col min="8450" max="8450" width="27.28515625" style="218" customWidth="1"/>
    <col min="8451" max="8451" width="18.140625" style="218" bestFit="1" customWidth="1"/>
    <col min="8452" max="8452" width="11.42578125" style="218" bestFit="1" customWidth="1"/>
    <col min="8453" max="8453" width="11.5703125" style="218" bestFit="1" customWidth="1"/>
    <col min="8454" max="8689" width="9.140625" style="218"/>
    <col min="8690" max="8690" width="0" style="218" hidden="1" customWidth="1"/>
    <col min="8691" max="8691" width="21.7109375" style="218" customWidth="1"/>
    <col min="8692" max="8692" width="48.140625" style="218" customWidth="1"/>
    <col min="8693" max="8693" width="29.7109375" style="218" customWidth="1"/>
    <col min="8694" max="8694" width="11.42578125" style="218" customWidth="1"/>
    <col min="8695" max="8695" width="7.5703125" style="218" customWidth="1"/>
    <col min="8696" max="8696" width="11.7109375" style="218" customWidth="1"/>
    <col min="8697" max="8697" width="7.140625" style="218" customWidth="1"/>
    <col min="8698" max="8698" width="0" style="218" hidden="1" customWidth="1"/>
    <col min="8699" max="8700" width="19.140625" style="218" customWidth="1"/>
    <col min="8701" max="8701" width="20.42578125" style="218" customWidth="1"/>
    <col min="8702" max="8702" width="20.85546875" style="218" customWidth="1"/>
    <col min="8703" max="8704" width="22" style="218" customWidth="1"/>
    <col min="8705" max="8705" width="0" style="218" hidden="1" customWidth="1"/>
    <col min="8706" max="8706" width="27.28515625" style="218" customWidth="1"/>
    <col min="8707" max="8707" width="18.140625" style="218" bestFit="1" customWidth="1"/>
    <col min="8708" max="8708" width="11.42578125" style="218" bestFit="1" customWidth="1"/>
    <col min="8709" max="8709" width="11.5703125" style="218" bestFit="1" customWidth="1"/>
    <col min="8710" max="8945" width="9.140625" style="218"/>
    <col min="8946" max="8946" width="0" style="218" hidden="1" customWidth="1"/>
    <col min="8947" max="8947" width="21.7109375" style="218" customWidth="1"/>
    <col min="8948" max="8948" width="48.140625" style="218" customWidth="1"/>
    <col min="8949" max="8949" width="29.7109375" style="218" customWidth="1"/>
    <col min="8950" max="8950" width="11.42578125" style="218" customWidth="1"/>
    <col min="8951" max="8951" width="7.5703125" style="218" customWidth="1"/>
    <col min="8952" max="8952" width="11.7109375" style="218" customWidth="1"/>
    <col min="8953" max="8953" width="7.140625" style="218" customWidth="1"/>
    <col min="8954" max="8954" width="0" style="218" hidden="1" customWidth="1"/>
    <col min="8955" max="8956" width="19.140625" style="218" customWidth="1"/>
    <col min="8957" max="8957" width="20.42578125" style="218" customWidth="1"/>
    <col min="8958" max="8958" width="20.85546875" style="218" customWidth="1"/>
    <col min="8959" max="8960" width="22" style="218" customWidth="1"/>
    <col min="8961" max="8961" width="0" style="218" hidden="1" customWidth="1"/>
    <col min="8962" max="8962" width="27.28515625" style="218" customWidth="1"/>
    <col min="8963" max="8963" width="18.140625" style="218" bestFit="1" customWidth="1"/>
    <col min="8964" max="8964" width="11.42578125" style="218" bestFit="1" customWidth="1"/>
    <col min="8965" max="8965" width="11.5703125" style="218" bestFit="1" customWidth="1"/>
    <col min="8966" max="9201" width="9.140625" style="218"/>
    <col min="9202" max="9202" width="0" style="218" hidden="1" customWidth="1"/>
    <col min="9203" max="9203" width="21.7109375" style="218" customWidth="1"/>
    <col min="9204" max="9204" width="48.140625" style="218" customWidth="1"/>
    <col min="9205" max="9205" width="29.7109375" style="218" customWidth="1"/>
    <col min="9206" max="9206" width="11.42578125" style="218" customWidth="1"/>
    <col min="9207" max="9207" width="7.5703125" style="218" customWidth="1"/>
    <col min="9208" max="9208" width="11.7109375" style="218" customWidth="1"/>
    <col min="9209" max="9209" width="7.140625" style="218" customWidth="1"/>
    <col min="9210" max="9210" width="0" style="218" hidden="1" customWidth="1"/>
    <col min="9211" max="9212" width="19.140625" style="218" customWidth="1"/>
    <col min="9213" max="9213" width="20.42578125" style="218" customWidth="1"/>
    <col min="9214" max="9214" width="20.85546875" style="218" customWidth="1"/>
    <col min="9215" max="9216" width="22" style="218" customWidth="1"/>
    <col min="9217" max="9217" width="0" style="218" hidden="1" customWidth="1"/>
    <col min="9218" max="9218" width="27.28515625" style="218" customWidth="1"/>
    <col min="9219" max="9219" width="18.140625" style="218" bestFit="1" customWidth="1"/>
    <col min="9220" max="9220" width="11.42578125" style="218" bestFit="1" customWidth="1"/>
    <col min="9221" max="9221" width="11.5703125" style="218" bestFit="1" customWidth="1"/>
    <col min="9222" max="9457" width="9.140625" style="218"/>
    <col min="9458" max="9458" width="0" style="218" hidden="1" customWidth="1"/>
    <col min="9459" max="9459" width="21.7109375" style="218" customWidth="1"/>
    <col min="9460" max="9460" width="48.140625" style="218" customWidth="1"/>
    <col min="9461" max="9461" width="29.7109375" style="218" customWidth="1"/>
    <col min="9462" max="9462" width="11.42578125" style="218" customWidth="1"/>
    <col min="9463" max="9463" width="7.5703125" style="218" customWidth="1"/>
    <col min="9464" max="9464" width="11.7109375" style="218" customWidth="1"/>
    <col min="9465" max="9465" width="7.140625" style="218" customWidth="1"/>
    <col min="9466" max="9466" width="0" style="218" hidden="1" customWidth="1"/>
    <col min="9467" max="9468" width="19.140625" style="218" customWidth="1"/>
    <col min="9469" max="9469" width="20.42578125" style="218" customWidth="1"/>
    <col min="9470" max="9470" width="20.85546875" style="218" customWidth="1"/>
    <col min="9471" max="9472" width="22" style="218" customWidth="1"/>
    <col min="9473" max="9473" width="0" style="218" hidden="1" customWidth="1"/>
    <col min="9474" max="9474" width="27.28515625" style="218" customWidth="1"/>
    <col min="9475" max="9475" width="18.140625" style="218" bestFit="1" customWidth="1"/>
    <col min="9476" max="9476" width="11.42578125" style="218" bestFit="1" customWidth="1"/>
    <col min="9477" max="9477" width="11.5703125" style="218" bestFit="1" customWidth="1"/>
    <col min="9478" max="9713" width="9.140625" style="218"/>
    <col min="9714" max="9714" width="0" style="218" hidden="1" customWidth="1"/>
    <col min="9715" max="9715" width="21.7109375" style="218" customWidth="1"/>
    <col min="9716" max="9716" width="48.140625" style="218" customWidth="1"/>
    <col min="9717" max="9717" width="29.7109375" style="218" customWidth="1"/>
    <col min="9718" max="9718" width="11.42578125" style="218" customWidth="1"/>
    <col min="9719" max="9719" width="7.5703125" style="218" customWidth="1"/>
    <col min="9720" max="9720" width="11.7109375" style="218" customWidth="1"/>
    <col min="9721" max="9721" width="7.140625" style="218" customWidth="1"/>
    <col min="9722" max="9722" width="0" style="218" hidden="1" customWidth="1"/>
    <col min="9723" max="9724" width="19.140625" style="218" customWidth="1"/>
    <col min="9725" max="9725" width="20.42578125" style="218" customWidth="1"/>
    <col min="9726" max="9726" width="20.85546875" style="218" customWidth="1"/>
    <col min="9727" max="9728" width="22" style="218" customWidth="1"/>
    <col min="9729" max="9729" width="0" style="218" hidden="1" customWidth="1"/>
    <col min="9730" max="9730" width="27.28515625" style="218" customWidth="1"/>
    <col min="9731" max="9731" width="18.140625" style="218" bestFit="1" customWidth="1"/>
    <col min="9732" max="9732" width="11.42578125" style="218" bestFit="1" customWidth="1"/>
    <col min="9733" max="9733" width="11.5703125" style="218" bestFit="1" customWidth="1"/>
    <col min="9734" max="9969" width="9.140625" style="218"/>
    <col min="9970" max="9970" width="0" style="218" hidden="1" customWidth="1"/>
    <col min="9971" max="9971" width="21.7109375" style="218" customWidth="1"/>
    <col min="9972" max="9972" width="48.140625" style="218" customWidth="1"/>
    <col min="9973" max="9973" width="29.7109375" style="218" customWidth="1"/>
    <col min="9974" max="9974" width="11.42578125" style="218" customWidth="1"/>
    <col min="9975" max="9975" width="7.5703125" style="218" customWidth="1"/>
    <col min="9976" max="9976" width="11.7109375" style="218" customWidth="1"/>
    <col min="9977" max="9977" width="7.140625" style="218" customWidth="1"/>
    <col min="9978" max="9978" width="0" style="218" hidden="1" customWidth="1"/>
    <col min="9979" max="9980" width="19.140625" style="218" customWidth="1"/>
    <col min="9981" max="9981" width="20.42578125" style="218" customWidth="1"/>
    <col min="9982" max="9982" width="20.85546875" style="218" customWidth="1"/>
    <col min="9983" max="9984" width="22" style="218" customWidth="1"/>
    <col min="9985" max="9985" width="0" style="218" hidden="1" customWidth="1"/>
    <col min="9986" max="9986" width="27.28515625" style="218" customWidth="1"/>
    <col min="9987" max="9987" width="18.140625" style="218" bestFit="1" customWidth="1"/>
    <col min="9988" max="9988" width="11.42578125" style="218" bestFit="1" customWidth="1"/>
    <col min="9989" max="9989" width="11.5703125" style="218" bestFit="1" customWidth="1"/>
    <col min="9990" max="10225" width="9.140625" style="218"/>
    <col min="10226" max="10226" width="0" style="218" hidden="1" customWidth="1"/>
    <col min="10227" max="10227" width="21.7109375" style="218" customWidth="1"/>
    <col min="10228" max="10228" width="48.140625" style="218" customWidth="1"/>
    <col min="10229" max="10229" width="29.7109375" style="218" customWidth="1"/>
    <col min="10230" max="10230" width="11.42578125" style="218" customWidth="1"/>
    <col min="10231" max="10231" width="7.5703125" style="218" customWidth="1"/>
    <col min="10232" max="10232" width="11.7109375" style="218" customWidth="1"/>
    <col min="10233" max="10233" width="7.140625" style="218" customWidth="1"/>
    <col min="10234" max="10234" width="0" style="218" hidden="1" customWidth="1"/>
    <col min="10235" max="10236" width="19.140625" style="218" customWidth="1"/>
    <col min="10237" max="10237" width="20.42578125" style="218" customWidth="1"/>
    <col min="10238" max="10238" width="20.85546875" style="218" customWidth="1"/>
    <col min="10239" max="10240" width="22" style="218" customWidth="1"/>
    <col min="10241" max="10241" width="0" style="218" hidden="1" customWidth="1"/>
    <col min="10242" max="10242" width="27.28515625" style="218" customWidth="1"/>
    <col min="10243" max="10243" width="18.140625" style="218" bestFit="1" customWidth="1"/>
    <col min="10244" max="10244" width="11.42578125" style="218" bestFit="1" customWidth="1"/>
    <col min="10245" max="10245" width="11.5703125" style="218" bestFit="1" customWidth="1"/>
    <col min="10246" max="10481" width="9.140625" style="218"/>
    <col min="10482" max="10482" width="0" style="218" hidden="1" customWidth="1"/>
    <col min="10483" max="10483" width="21.7109375" style="218" customWidth="1"/>
    <col min="10484" max="10484" width="48.140625" style="218" customWidth="1"/>
    <col min="10485" max="10485" width="29.7109375" style="218" customWidth="1"/>
    <col min="10486" max="10486" width="11.42578125" style="218" customWidth="1"/>
    <col min="10487" max="10487" width="7.5703125" style="218" customWidth="1"/>
    <col min="10488" max="10488" width="11.7109375" style="218" customWidth="1"/>
    <col min="10489" max="10489" width="7.140625" style="218" customWidth="1"/>
    <col min="10490" max="10490" width="0" style="218" hidden="1" customWidth="1"/>
    <col min="10491" max="10492" width="19.140625" style="218" customWidth="1"/>
    <col min="10493" max="10493" width="20.42578125" style="218" customWidth="1"/>
    <col min="10494" max="10494" width="20.85546875" style="218" customWidth="1"/>
    <col min="10495" max="10496" width="22" style="218" customWidth="1"/>
    <col min="10497" max="10497" width="0" style="218" hidden="1" customWidth="1"/>
    <col min="10498" max="10498" width="27.28515625" style="218" customWidth="1"/>
    <col min="10499" max="10499" width="18.140625" style="218" bestFit="1" customWidth="1"/>
    <col min="10500" max="10500" width="11.42578125" style="218" bestFit="1" customWidth="1"/>
    <col min="10501" max="10501" width="11.5703125" style="218" bestFit="1" customWidth="1"/>
    <col min="10502" max="10737" width="9.140625" style="218"/>
    <col min="10738" max="10738" width="0" style="218" hidden="1" customWidth="1"/>
    <col min="10739" max="10739" width="21.7109375" style="218" customWidth="1"/>
    <col min="10740" max="10740" width="48.140625" style="218" customWidth="1"/>
    <col min="10741" max="10741" width="29.7109375" style="218" customWidth="1"/>
    <col min="10742" max="10742" width="11.42578125" style="218" customWidth="1"/>
    <col min="10743" max="10743" width="7.5703125" style="218" customWidth="1"/>
    <col min="10744" max="10744" width="11.7109375" style="218" customWidth="1"/>
    <col min="10745" max="10745" width="7.140625" style="218" customWidth="1"/>
    <col min="10746" max="10746" width="0" style="218" hidden="1" customWidth="1"/>
    <col min="10747" max="10748" width="19.140625" style="218" customWidth="1"/>
    <col min="10749" max="10749" width="20.42578125" style="218" customWidth="1"/>
    <col min="10750" max="10750" width="20.85546875" style="218" customWidth="1"/>
    <col min="10751" max="10752" width="22" style="218" customWidth="1"/>
    <col min="10753" max="10753" width="0" style="218" hidden="1" customWidth="1"/>
    <col min="10754" max="10754" width="27.28515625" style="218" customWidth="1"/>
    <col min="10755" max="10755" width="18.140625" style="218" bestFit="1" customWidth="1"/>
    <col min="10756" max="10756" width="11.42578125" style="218" bestFit="1" customWidth="1"/>
    <col min="10757" max="10757" width="11.5703125" style="218" bestFit="1" customWidth="1"/>
    <col min="10758" max="10993" width="9.140625" style="218"/>
    <col min="10994" max="10994" width="0" style="218" hidden="1" customWidth="1"/>
    <col min="10995" max="10995" width="21.7109375" style="218" customWidth="1"/>
    <col min="10996" max="10996" width="48.140625" style="218" customWidth="1"/>
    <col min="10997" max="10997" width="29.7109375" style="218" customWidth="1"/>
    <col min="10998" max="10998" width="11.42578125" style="218" customWidth="1"/>
    <col min="10999" max="10999" width="7.5703125" style="218" customWidth="1"/>
    <col min="11000" max="11000" width="11.7109375" style="218" customWidth="1"/>
    <col min="11001" max="11001" width="7.140625" style="218" customWidth="1"/>
    <col min="11002" max="11002" width="0" style="218" hidden="1" customWidth="1"/>
    <col min="11003" max="11004" width="19.140625" style="218" customWidth="1"/>
    <col min="11005" max="11005" width="20.42578125" style="218" customWidth="1"/>
    <col min="11006" max="11006" width="20.85546875" style="218" customWidth="1"/>
    <col min="11007" max="11008" width="22" style="218" customWidth="1"/>
    <col min="11009" max="11009" width="0" style="218" hidden="1" customWidth="1"/>
    <col min="11010" max="11010" width="27.28515625" style="218" customWidth="1"/>
    <col min="11011" max="11011" width="18.140625" style="218" bestFit="1" customWidth="1"/>
    <col min="11012" max="11012" width="11.42578125" style="218" bestFit="1" customWidth="1"/>
    <col min="11013" max="11013" width="11.5703125" style="218" bestFit="1" customWidth="1"/>
    <col min="11014" max="11249" width="9.140625" style="218"/>
    <col min="11250" max="11250" width="0" style="218" hidden="1" customWidth="1"/>
    <col min="11251" max="11251" width="21.7109375" style="218" customWidth="1"/>
    <col min="11252" max="11252" width="48.140625" style="218" customWidth="1"/>
    <col min="11253" max="11253" width="29.7109375" style="218" customWidth="1"/>
    <col min="11254" max="11254" width="11.42578125" style="218" customWidth="1"/>
    <col min="11255" max="11255" width="7.5703125" style="218" customWidth="1"/>
    <col min="11256" max="11256" width="11.7109375" style="218" customWidth="1"/>
    <col min="11257" max="11257" width="7.140625" style="218" customWidth="1"/>
    <col min="11258" max="11258" width="0" style="218" hidden="1" customWidth="1"/>
    <col min="11259" max="11260" width="19.140625" style="218" customWidth="1"/>
    <col min="11261" max="11261" width="20.42578125" style="218" customWidth="1"/>
    <col min="11262" max="11262" width="20.85546875" style="218" customWidth="1"/>
    <col min="11263" max="11264" width="22" style="218" customWidth="1"/>
    <col min="11265" max="11265" width="0" style="218" hidden="1" customWidth="1"/>
    <col min="11266" max="11266" width="27.28515625" style="218" customWidth="1"/>
    <col min="11267" max="11267" width="18.140625" style="218" bestFit="1" customWidth="1"/>
    <col min="11268" max="11268" width="11.42578125" style="218" bestFit="1" customWidth="1"/>
    <col min="11269" max="11269" width="11.5703125" style="218" bestFit="1" customWidth="1"/>
    <col min="11270" max="11505" width="9.140625" style="218"/>
    <col min="11506" max="11506" width="0" style="218" hidden="1" customWidth="1"/>
    <col min="11507" max="11507" width="21.7109375" style="218" customWidth="1"/>
    <col min="11508" max="11508" width="48.140625" style="218" customWidth="1"/>
    <col min="11509" max="11509" width="29.7109375" style="218" customWidth="1"/>
    <col min="11510" max="11510" width="11.42578125" style="218" customWidth="1"/>
    <col min="11511" max="11511" width="7.5703125" style="218" customWidth="1"/>
    <col min="11512" max="11512" width="11.7109375" style="218" customWidth="1"/>
    <col min="11513" max="11513" width="7.140625" style="218" customWidth="1"/>
    <col min="11514" max="11514" width="0" style="218" hidden="1" customWidth="1"/>
    <col min="11515" max="11516" width="19.140625" style="218" customWidth="1"/>
    <col min="11517" max="11517" width="20.42578125" style="218" customWidth="1"/>
    <col min="11518" max="11518" width="20.85546875" style="218" customWidth="1"/>
    <col min="11519" max="11520" width="22" style="218" customWidth="1"/>
    <col min="11521" max="11521" width="0" style="218" hidden="1" customWidth="1"/>
    <col min="11522" max="11522" width="27.28515625" style="218" customWidth="1"/>
    <col min="11523" max="11523" width="18.140625" style="218" bestFit="1" customWidth="1"/>
    <col min="11524" max="11524" width="11.42578125" style="218" bestFit="1" customWidth="1"/>
    <col min="11525" max="11525" width="11.5703125" style="218" bestFit="1" customWidth="1"/>
    <col min="11526" max="11761" width="9.140625" style="218"/>
    <col min="11762" max="11762" width="0" style="218" hidden="1" customWidth="1"/>
    <col min="11763" max="11763" width="21.7109375" style="218" customWidth="1"/>
    <col min="11764" max="11764" width="48.140625" style="218" customWidth="1"/>
    <col min="11765" max="11765" width="29.7109375" style="218" customWidth="1"/>
    <col min="11766" max="11766" width="11.42578125" style="218" customWidth="1"/>
    <col min="11767" max="11767" width="7.5703125" style="218" customWidth="1"/>
    <col min="11768" max="11768" width="11.7109375" style="218" customWidth="1"/>
    <col min="11769" max="11769" width="7.140625" style="218" customWidth="1"/>
    <col min="11770" max="11770" width="0" style="218" hidden="1" customWidth="1"/>
    <col min="11771" max="11772" width="19.140625" style="218" customWidth="1"/>
    <col min="11773" max="11773" width="20.42578125" style="218" customWidth="1"/>
    <col min="11774" max="11774" width="20.85546875" style="218" customWidth="1"/>
    <col min="11775" max="11776" width="22" style="218" customWidth="1"/>
    <col min="11777" max="11777" width="0" style="218" hidden="1" customWidth="1"/>
    <col min="11778" max="11778" width="27.28515625" style="218" customWidth="1"/>
    <col min="11779" max="11779" width="18.140625" style="218" bestFit="1" customWidth="1"/>
    <col min="11780" max="11780" width="11.42578125" style="218" bestFit="1" customWidth="1"/>
    <col min="11781" max="11781" width="11.5703125" style="218" bestFit="1" customWidth="1"/>
    <col min="11782" max="12017" width="9.140625" style="218"/>
    <col min="12018" max="12018" width="0" style="218" hidden="1" customWidth="1"/>
    <col min="12019" max="12019" width="21.7109375" style="218" customWidth="1"/>
    <col min="12020" max="12020" width="48.140625" style="218" customWidth="1"/>
    <col min="12021" max="12021" width="29.7109375" style="218" customWidth="1"/>
    <col min="12022" max="12022" width="11.42578125" style="218" customWidth="1"/>
    <col min="12023" max="12023" width="7.5703125" style="218" customWidth="1"/>
    <col min="12024" max="12024" width="11.7109375" style="218" customWidth="1"/>
    <col min="12025" max="12025" width="7.140625" style="218" customWidth="1"/>
    <col min="12026" max="12026" width="0" style="218" hidden="1" customWidth="1"/>
    <col min="12027" max="12028" width="19.140625" style="218" customWidth="1"/>
    <col min="12029" max="12029" width="20.42578125" style="218" customWidth="1"/>
    <col min="12030" max="12030" width="20.85546875" style="218" customWidth="1"/>
    <col min="12031" max="12032" width="22" style="218" customWidth="1"/>
    <col min="12033" max="12033" width="0" style="218" hidden="1" customWidth="1"/>
    <col min="12034" max="12034" width="27.28515625" style="218" customWidth="1"/>
    <col min="12035" max="12035" width="18.140625" style="218" bestFit="1" customWidth="1"/>
    <col min="12036" max="12036" width="11.42578125" style="218" bestFit="1" customWidth="1"/>
    <col min="12037" max="12037" width="11.5703125" style="218" bestFit="1" customWidth="1"/>
    <col min="12038" max="12273" width="9.140625" style="218"/>
    <col min="12274" max="12274" width="0" style="218" hidden="1" customWidth="1"/>
    <col min="12275" max="12275" width="21.7109375" style="218" customWidth="1"/>
    <col min="12276" max="12276" width="48.140625" style="218" customWidth="1"/>
    <col min="12277" max="12277" width="29.7109375" style="218" customWidth="1"/>
    <col min="12278" max="12278" width="11.42578125" style="218" customWidth="1"/>
    <col min="12279" max="12279" width="7.5703125" style="218" customWidth="1"/>
    <col min="12280" max="12280" width="11.7109375" style="218" customWidth="1"/>
    <col min="12281" max="12281" width="7.140625" style="218" customWidth="1"/>
    <col min="12282" max="12282" width="0" style="218" hidden="1" customWidth="1"/>
    <col min="12283" max="12284" width="19.140625" style="218" customWidth="1"/>
    <col min="12285" max="12285" width="20.42578125" style="218" customWidth="1"/>
    <col min="12286" max="12286" width="20.85546875" style="218" customWidth="1"/>
    <col min="12287" max="12288" width="22" style="218" customWidth="1"/>
    <col min="12289" max="12289" width="0" style="218" hidden="1" customWidth="1"/>
    <col min="12290" max="12290" width="27.28515625" style="218" customWidth="1"/>
    <col min="12291" max="12291" width="18.140625" style="218" bestFit="1" customWidth="1"/>
    <col min="12292" max="12292" width="11.42578125" style="218" bestFit="1" customWidth="1"/>
    <col min="12293" max="12293" width="11.5703125" style="218" bestFit="1" customWidth="1"/>
    <col min="12294" max="12529" width="9.140625" style="218"/>
    <col min="12530" max="12530" width="0" style="218" hidden="1" customWidth="1"/>
    <col min="12531" max="12531" width="21.7109375" style="218" customWidth="1"/>
    <col min="12532" max="12532" width="48.140625" style="218" customWidth="1"/>
    <col min="12533" max="12533" width="29.7109375" style="218" customWidth="1"/>
    <col min="12534" max="12534" width="11.42578125" style="218" customWidth="1"/>
    <col min="12535" max="12535" width="7.5703125" style="218" customWidth="1"/>
    <col min="12536" max="12536" width="11.7109375" style="218" customWidth="1"/>
    <col min="12537" max="12537" width="7.140625" style="218" customWidth="1"/>
    <col min="12538" max="12538" width="0" style="218" hidden="1" customWidth="1"/>
    <col min="12539" max="12540" width="19.140625" style="218" customWidth="1"/>
    <col min="12541" max="12541" width="20.42578125" style="218" customWidth="1"/>
    <col min="12542" max="12542" width="20.85546875" style="218" customWidth="1"/>
    <col min="12543" max="12544" width="22" style="218" customWidth="1"/>
    <col min="12545" max="12545" width="0" style="218" hidden="1" customWidth="1"/>
    <col min="12546" max="12546" width="27.28515625" style="218" customWidth="1"/>
    <col min="12547" max="12547" width="18.140625" style="218" bestFit="1" customWidth="1"/>
    <col min="12548" max="12548" width="11.42578125" style="218" bestFit="1" customWidth="1"/>
    <col min="12549" max="12549" width="11.5703125" style="218" bestFit="1" customWidth="1"/>
    <col min="12550" max="12785" width="9.140625" style="218"/>
    <col min="12786" max="12786" width="0" style="218" hidden="1" customWidth="1"/>
    <col min="12787" max="12787" width="21.7109375" style="218" customWidth="1"/>
    <col min="12788" max="12788" width="48.140625" style="218" customWidth="1"/>
    <col min="12789" max="12789" width="29.7109375" style="218" customWidth="1"/>
    <col min="12790" max="12790" width="11.42578125" style="218" customWidth="1"/>
    <col min="12791" max="12791" width="7.5703125" style="218" customWidth="1"/>
    <col min="12792" max="12792" width="11.7109375" style="218" customWidth="1"/>
    <col min="12793" max="12793" width="7.140625" style="218" customWidth="1"/>
    <col min="12794" max="12794" width="0" style="218" hidden="1" customWidth="1"/>
    <col min="12795" max="12796" width="19.140625" style="218" customWidth="1"/>
    <col min="12797" max="12797" width="20.42578125" style="218" customWidth="1"/>
    <col min="12798" max="12798" width="20.85546875" style="218" customWidth="1"/>
    <col min="12799" max="12800" width="22" style="218" customWidth="1"/>
    <col min="12801" max="12801" width="0" style="218" hidden="1" customWidth="1"/>
    <col min="12802" max="12802" width="27.28515625" style="218" customWidth="1"/>
    <col min="12803" max="12803" width="18.140625" style="218" bestFit="1" customWidth="1"/>
    <col min="12804" max="12804" width="11.42578125" style="218" bestFit="1" customWidth="1"/>
    <col min="12805" max="12805" width="11.5703125" style="218" bestFit="1" customWidth="1"/>
    <col min="12806" max="13041" width="9.140625" style="218"/>
    <col min="13042" max="13042" width="0" style="218" hidden="1" customWidth="1"/>
    <col min="13043" max="13043" width="21.7109375" style="218" customWidth="1"/>
    <col min="13044" max="13044" width="48.140625" style="218" customWidth="1"/>
    <col min="13045" max="13045" width="29.7109375" style="218" customWidth="1"/>
    <col min="13046" max="13046" width="11.42578125" style="218" customWidth="1"/>
    <col min="13047" max="13047" width="7.5703125" style="218" customWidth="1"/>
    <col min="13048" max="13048" width="11.7109375" style="218" customWidth="1"/>
    <col min="13049" max="13049" width="7.140625" style="218" customWidth="1"/>
    <col min="13050" max="13050" width="0" style="218" hidden="1" customWidth="1"/>
    <col min="13051" max="13052" width="19.140625" style="218" customWidth="1"/>
    <col min="13053" max="13053" width="20.42578125" style="218" customWidth="1"/>
    <col min="13054" max="13054" width="20.85546875" style="218" customWidth="1"/>
    <col min="13055" max="13056" width="22" style="218" customWidth="1"/>
    <col min="13057" max="13057" width="0" style="218" hidden="1" customWidth="1"/>
    <col min="13058" max="13058" width="27.28515625" style="218" customWidth="1"/>
    <col min="13059" max="13059" width="18.140625" style="218" bestFit="1" customWidth="1"/>
    <col min="13060" max="13060" width="11.42578125" style="218" bestFit="1" customWidth="1"/>
    <col min="13061" max="13061" width="11.5703125" style="218" bestFit="1" customWidth="1"/>
    <col min="13062" max="13297" width="9.140625" style="218"/>
    <col min="13298" max="13298" width="0" style="218" hidden="1" customWidth="1"/>
    <col min="13299" max="13299" width="21.7109375" style="218" customWidth="1"/>
    <col min="13300" max="13300" width="48.140625" style="218" customWidth="1"/>
    <col min="13301" max="13301" width="29.7109375" style="218" customWidth="1"/>
    <col min="13302" max="13302" width="11.42578125" style="218" customWidth="1"/>
    <col min="13303" max="13303" width="7.5703125" style="218" customWidth="1"/>
    <col min="13304" max="13304" width="11.7109375" style="218" customWidth="1"/>
    <col min="13305" max="13305" width="7.140625" style="218" customWidth="1"/>
    <col min="13306" max="13306" width="0" style="218" hidden="1" customWidth="1"/>
    <col min="13307" max="13308" width="19.140625" style="218" customWidth="1"/>
    <col min="13309" max="13309" width="20.42578125" style="218" customWidth="1"/>
    <col min="13310" max="13310" width="20.85546875" style="218" customWidth="1"/>
    <col min="13311" max="13312" width="22" style="218" customWidth="1"/>
    <col min="13313" max="13313" width="0" style="218" hidden="1" customWidth="1"/>
    <col min="13314" max="13314" width="27.28515625" style="218" customWidth="1"/>
    <col min="13315" max="13315" width="18.140625" style="218" bestFit="1" customWidth="1"/>
    <col min="13316" max="13316" width="11.42578125" style="218" bestFit="1" customWidth="1"/>
    <col min="13317" max="13317" width="11.5703125" style="218" bestFit="1" customWidth="1"/>
    <col min="13318" max="13553" width="9.140625" style="218"/>
    <col min="13554" max="13554" width="0" style="218" hidden="1" customWidth="1"/>
    <col min="13555" max="13555" width="21.7109375" style="218" customWidth="1"/>
    <col min="13556" max="13556" width="48.140625" style="218" customWidth="1"/>
    <col min="13557" max="13557" width="29.7109375" style="218" customWidth="1"/>
    <col min="13558" max="13558" width="11.42578125" style="218" customWidth="1"/>
    <col min="13559" max="13559" width="7.5703125" style="218" customWidth="1"/>
    <col min="13560" max="13560" width="11.7109375" style="218" customWidth="1"/>
    <col min="13561" max="13561" width="7.140625" style="218" customWidth="1"/>
    <col min="13562" max="13562" width="0" style="218" hidden="1" customWidth="1"/>
    <col min="13563" max="13564" width="19.140625" style="218" customWidth="1"/>
    <col min="13565" max="13565" width="20.42578125" style="218" customWidth="1"/>
    <col min="13566" max="13566" width="20.85546875" style="218" customWidth="1"/>
    <col min="13567" max="13568" width="22" style="218" customWidth="1"/>
    <col min="13569" max="13569" width="0" style="218" hidden="1" customWidth="1"/>
    <col min="13570" max="13570" width="27.28515625" style="218" customWidth="1"/>
    <col min="13571" max="13571" width="18.140625" style="218" bestFit="1" customWidth="1"/>
    <col min="13572" max="13572" width="11.42578125" style="218" bestFit="1" customWidth="1"/>
    <col min="13573" max="13573" width="11.5703125" style="218" bestFit="1" customWidth="1"/>
    <col min="13574" max="13809" width="9.140625" style="218"/>
    <col min="13810" max="13810" width="0" style="218" hidden="1" customWidth="1"/>
    <col min="13811" max="13811" width="21.7109375" style="218" customWidth="1"/>
    <col min="13812" max="13812" width="48.140625" style="218" customWidth="1"/>
    <col min="13813" max="13813" width="29.7109375" style="218" customWidth="1"/>
    <col min="13814" max="13814" width="11.42578125" style="218" customWidth="1"/>
    <col min="13815" max="13815" width="7.5703125" style="218" customWidth="1"/>
    <col min="13816" max="13816" width="11.7109375" style="218" customWidth="1"/>
    <col min="13817" max="13817" width="7.140625" style="218" customWidth="1"/>
    <col min="13818" max="13818" width="0" style="218" hidden="1" customWidth="1"/>
    <col min="13819" max="13820" width="19.140625" style="218" customWidth="1"/>
    <col min="13821" max="13821" width="20.42578125" style="218" customWidth="1"/>
    <col min="13822" max="13822" width="20.85546875" style="218" customWidth="1"/>
    <col min="13823" max="13824" width="22" style="218" customWidth="1"/>
    <col min="13825" max="13825" width="0" style="218" hidden="1" customWidth="1"/>
    <col min="13826" max="13826" width="27.28515625" style="218" customWidth="1"/>
    <col min="13827" max="13827" width="18.140625" style="218" bestFit="1" customWidth="1"/>
    <col min="13828" max="13828" width="11.42578125" style="218" bestFit="1" customWidth="1"/>
    <col min="13829" max="13829" width="11.5703125" style="218" bestFit="1" customWidth="1"/>
    <col min="13830" max="14065" width="9.140625" style="218"/>
    <col min="14066" max="14066" width="0" style="218" hidden="1" customWidth="1"/>
    <col min="14067" max="14067" width="21.7109375" style="218" customWidth="1"/>
    <col min="14068" max="14068" width="48.140625" style="218" customWidth="1"/>
    <col min="14069" max="14069" width="29.7109375" style="218" customWidth="1"/>
    <col min="14070" max="14070" width="11.42578125" style="218" customWidth="1"/>
    <col min="14071" max="14071" width="7.5703125" style="218" customWidth="1"/>
    <col min="14072" max="14072" width="11.7109375" style="218" customWidth="1"/>
    <col min="14073" max="14073" width="7.140625" style="218" customWidth="1"/>
    <col min="14074" max="14074" width="0" style="218" hidden="1" customWidth="1"/>
    <col min="14075" max="14076" width="19.140625" style="218" customWidth="1"/>
    <col min="14077" max="14077" width="20.42578125" style="218" customWidth="1"/>
    <col min="14078" max="14078" width="20.85546875" style="218" customWidth="1"/>
    <col min="14079" max="14080" width="22" style="218" customWidth="1"/>
    <col min="14081" max="14081" width="0" style="218" hidden="1" customWidth="1"/>
    <col min="14082" max="14082" width="27.28515625" style="218" customWidth="1"/>
    <col min="14083" max="14083" width="18.140625" style="218" bestFit="1" customWidth="1"/>
    <col min="14084" max="14084" width="11.42578125" style="218" bestFit="1" customWidth="1"/>
    <col min="14085" max="14085" width="11.5703125" style="218" bestFit="1" customWidth="1"/>
    <col min="14086" max="14321" width="9.140625" style="218"/>
    <col min="14322" max="14322" width="0" style="218" hidden="1" customWidth="1"/>
    <col min="14323" max="14323" width="21.7109375" style="218" customWidth="1"/>
    <col min="14324" max="14324" width="48.140625" style="218" customWidth="1"/>
    <col min="14325" max="14325" width="29.7109375" style="218" customWidth="1"/>
    <col min="14326" max="14326" width="11.42578125" style="218" customWidth="1"/>
    <col min="14327" max="14327" width="7.5703125" style="218" customWidth="1"/>
    <col min="14328" max="14328" width="11.7109375" style="218" customWidth="1"/>
    <col min="14329" max="14329" width="7.140625" style="218" customWidth="1"/>
    <col min="14330" max="14330" width="0" style="218" hidden="1" customWidth="1"/>
    <col min="14331" max="14332" width="19.140625" style="218" customWidth="1"/>
    <col min="14333" max="14333" width="20.42578125" style="218" customWidth="1"/>
    <col min="14334" max="14334" width="20.85546875" style="218" customWidth="1"/>
    <col min="14335" max="14336" width="22" style="218" customWidth="1"/>
    <col min="14337" max="14337" width="0" style="218" hidden="1" customWidth="1"/>
    <col min="14338" max="14338" width="27.28515625" style="218" customWidth="1"/>
    <col min="14339" max="14339" width="18.140625" style="218" bestFit="1" customWidth="1"/>
    <col min="14340" max="14340" width="11.42578125" style="218" bestFit="1" customWidth="1"/>
    <col min="14341" max="14341" width="11.5703125" style="218" bestFit="1" customWidth="1"/>
    <col min="14342" max="14577" width="9.140625" style="218"/>
    <col min="14578" max="14578" width="0" style="218" hidden="1" customWidth="1"/>
    <col min="14579" max="14579" width="21.7109375" style="218" customWidth="1"/>
    <col min="14580" max="14580" width="48.140625" style="218" customWidth="1"/>
    <col min="14581" max="14581" width="29.7109375" style="218" customWidth="1"/>
    <col min="14582" max="14582" width="11.42578125" style="218" customWidth="1"/>
    <col min="14583" max="14583" width="7.5703125" style="218" customWidth="1"/>
    <col min="14584" max="14584" width="11.7109375" style="218" customWidth="1"/>
    <col min="14585" max="14585" width="7.140625" style="218" customWidth="1"/>
    <col min="14586" max="14586" width="0" style="218" hidden="1" customWidth="1"/>
    <col min="14587" max="14588" width="19.140625" style="218" customWidth="1"/>
    <col min="14589" max="14589" width="20.42578125" style="218" customWidth="1"/>
    <col min="14590" max="14590" width="20.85546875" style="218" customWidth="1"/>
    <col min="14591" max="14592" width="22" style="218" customWidth="1"/>
    <col min="14593" max="14593" width="0" style="218" hidden="1" customWidth="1"/>
    <col min="14594" max="14594" width="27.28515625" style="218" customWidth="1"/>
    <col min="14595" max="14595" width="18.140625" style="218" bestFit="1" customWidth="1"/>
    <col min="14596" max="14596" width="11.42578125" style="218" bestFit="1" customWidth="1"/>
    <col min="14597" max="14597" width="11.5703125" style="218" bestFit="1" customWidth="1"/>
    <col min="14598" max="14833" width="9.140625" style="218"/>
    <col min="14834" max="14834" width="0" style="218" hidden="1" customWidth="1"/>
    <col min="14835" max="14835" width="21.7109375" style="218" customWidth="1"/>
    <col min="14836" max="14836" width="48.140625" style="218" customWidth="1"/>
    <col min="14837" max="14837" width="29.7109375" style="218" customWidth="1"/>
    <col min="14838" max="14838" width="11.42578125" style="218" customWidth="1"/>
    <col min="14839" max="14839" width="7.5703125" style="218" customWidth="1"/>
    <col min="14840" max="14840" width="11.7109375" style="218" customWidth="1"/>
    <col min="14841" max="14841" width="7.140625" style="218" customWidth="1"/>
    <col min="14842" max="14842" width="0" style="218" hidden="1" customWidth="1"/>
    <col min="14843" max="14844" width="19.140625" style="218" customWidth="1"/>
    <col min="14845" max="14845" width="20.42578125" style="218" customWidth="1"/>
    <col min="14846" max="14846" width="20.85546875" style="218" customWidth="1"/>
    <col min="14847" max="14848" width="22" style="218" customWidth="1"/>
    <col min="14849" max="14849" width="0" style="218" hidden="1" customWidth="1"/>
    <col min="14850" max="14850" width="27.28515625" style="218" customWidth="1"/>
    <col min="14851" max="14851" width="18.140625" style="218" bestFit="1" customWidth="1"/>
    <col min="14852" max="14852" width="11.42578125" style="218" bestFit="1" customWidth="1"/>
    <col min="14853" max="14853" width="11.5703125" style="218" bestFit="1" customWidth="1"/>
    <col min="14854" max="15089" width="9.140625" style="218"/>
    <col min="15090" max="15090" width="0" style="218" hidden="1" customWidth="1"/>
    <col min="15091" max="15091" width="21.7109375" style="218" customWidth="1"/>
    <col min="15092" max="15092" width="48.140625" style="218" customWidth="1"/>
    <col min="15093" max="15093" width="29.7109375" style="218" customWidth="1"/>
    <col min="15094" max="15094" width="11.42578125" style="218" customWidth="1"/>
    <col min="15095" max="15095" width="7.5703125" style="218" customWidth="1"/>
    <col min="15096" max="15096" width="11.7109375" style="218" customWidth="1"/>
    <col min="15097" max="15097" width="7.140625" style="218" customWidth="1"/>
    <col min="15098" max="15098" width="0" style="218" hidden="1" customWidth="1"/>
    <col min="15099" max="15100" width="19.140625" style="218" customWidth="1"/>
    <col min="15101" max="15101" width="20.42578125" style="218" customWidth="1"/>
    <col min="15102" max="15102" width="20.85546875" style="218" customWidth="1"/>
    <col min="15103" max="15104" width="22" style="218" customWidth="1"/>
    <col min="15105" max="15105" width="0" style="218" hidden="1" customWidth="1"/>
    <col min="15106" max="15106" width="27.28515625" style="218" customWidth="1"/>
    <col min="15107" max="15107" width="18.140625" style="218" bestFit="1" customWidth="1"/>
    <col min="15108" max="15108" width="11.42578125" style="218" bestFit="1" customWidth="1"/>
    <col min="15109" max="15109" width="11.5703125" style="218" bestFit="1" customWidth="1"/>
    <col min="15110" max="15345" width="9.140625" style="218"/>
    <col min="15346" max="15346" width="0" style="218" hidden="1" customWidth="1"/>
    <col min="15347" max="15347" width="21.7109375" style="218" customWidth="1"/>
    <col min="15348" max="15348" width="48.140625" style="218" customWidth="1"/>
    <col min="15349" max="15349" width="29.7109375" style="218" customWidth="1"/>
    <col min="15350" max="15350" width="11.42578125" style="218" customWidth="1"/>
    <col min="15351" max="15351" width="7.5703125" style="218" customWidth="1"/>
    <col min="15352" max="15352" width="11.7109375" style="218" customWidth="1"/>
    <col min="15353" max="15353" width="7.140625" style="218" customWidth="1"/>
    <col min="15354" max="15354" width="0" style="218" hidden="1" customWidth="1"/>
    <col min="15355" max="15356" width="19.140625" style="218" customWidth="1"/>
    <col min="15357" max="15357" width="20.42578125" style="218" customWidth="1"/>
    <col min="15358" max="15358" width="20.85546875" style="218" customWidth="1"/>
    <col min="15359" max="15360" width="22" style="218" customWidth="1"/>
    <col min="15361" max="15361" width="0" style="218" hidden="1" customWidth="1"/>
    <col min="15362" max="15362" width="27.28515625" style="218" customWidth="1"/>
    <col min="15363" max="15363" width="18.140625" style="218" bestFit="1" customWidth="1"/>
    <col min="15364" max="15364" width="11.42578125" style="218" bestFit="1" customWidth="1"/>
    <col min="15365" max="15365" width="11.5703125" style="218" bestFit="1" customWidth="1"/>
    <col min="15366" max="15601" width="9.140625" style="218"/>
    <col min="15602" max="15602" width="0" style="218" hidden="1" customWidth="1"/>
    <col min="15603" max="15603" width="21.7109375" style="218" customWidth="1"/>
    <col min="15604" max="15604" width="48.140625" style="218" customWidth="1"/>
    <col min="15605" max="15605" width="29.7109375" style="218" customWidth="1"/>
    <col min="15606" max="15606" width="11.42578125" style="218" customWidth="1"/>
    <col min="15607" max="15607" width="7.5703125" style="218" customWidth="1"/>
    <col min="15608" max="15608" width="11.7109375" style="218" customWidth="1"/>
    <col min="15609" max="15609" width="7.140625" style="218" customWidth="1"/>
    <col min="15610" max="15610" width="0" style="218" hidden="1" customWidth="1"/>
    <col min="15611" max="15612" width="19.140625" style="218" customWidth="1"/>
    <col min="15613" max="15613" width="20.42578125" style="218" customWidth="1"/>
    <col min="15614" max="15614" width="20.85546875" style="218" customWidth="1"/>
    <col min="15615" max="15616" width="22" style="218" customWidth="1"/>
    <col min="15617" max="15617" width="0" style="218" hidden="1" customWidth="1"/>
    <col min="15618" max="15618" width="27.28515625" style="218" customWidth="1"/>
    <col min="15619" max="15619" width="18.140625" style="218" bestFit="1" customWidth="1"/>
    <col min="15620" max="15620" width="11.42578125" style="218" bestFit="1" customWidth="1"/>
    <col min="15621" max="15621" width="11.5703125" style="218" bestFit="1" customWidth="1"/>
    <col min="15622" max="15857" width="9.140625" style="218"/>
    <col min="15858" max="15858" width="0" style="218" hidden="1" customWidth="1"/>
    <col min="15859" max="15859" width="21.7109375" style="218" customWidth="1"/>
    <col min="15860" max="15860" width="48.140625" style="218" customWidth="1"/>
    <col min="15861" max="15861" width="29.7109375" style="218" customWidth="1"/>
    <col min="15862" max="15862" width="11.42578125" style="218" customWidth="1"/>
    <col min="15863" max="15863" width="7.5703125" style="218" customWidth="1"/>
    <col min="15864" max="15864" width="11.7109375" style="218" customWidth="1"/>
    <col min="15865" max="15865" width="7.140625" style="218" customWidth="1"/>
    <col min="15866" max="15866" width="0" style="218" hidden="1" customWidth="1"/>
    <col min="15867" max="15868" width="19.140625" style="218" customWidth="1"/>
    <col min="15869" max="15869" width="20.42578125" style="218" customWidth="1"/>
    <col min="15870" max="15870" width="20.85546875" style="218" customWidth="1"/>
    <col min="15871" max="15872" width="22" style="218" customWidth="1"/>
    <col min="15873" max="15873" width="0" style="218" hidden="1" customWidth="1"/>
    <col min="15874" max="15874" width="27.28515625" style="218" customWidth="1"/>
    <col min="15875" max="15875" width="18.140625" style="218" bestFit="1" customWidth="1"/>
    <col min="15876" max="15876" width="11.42578125" style="218" bestFit="1" customWidth="1"/>
    <col min="15877" max="15877" width="11.5703125" style="218" bestFit="1" customWidth="1"/>
    <col min="15878" max="16113" width="9.140625" style="218"/>
    <col min="16114" max="16114" width="0" style="218" hidden="1" customWidth="1"/>
    <col min="16115" max="16115" width="21.7109375" style="218" customWidth="1"/>
    <col min="16116" max="16116" width="48.140625" style="218" customWidth="1"/>
    <col min="16117" max="16117" width="29.7109375" style="218" customWidth="1"/>
    <col min="16118" max="16118" width="11.42578125" style="218" customWidth="1"/>
    <col min="16119" max="16119" width="7.5703125" style="218" customWidth="1"/>
    <col min="16120" max="16120" width="11.7109375" style="218" customWidth="1"/>
    <col min="16121" max="16121" width="7.140625" style="218" customWidth="1"/>
    <col min="16122" max="16122" width="0" style="218" hidden="1" customWidth="1"/>
    <col min="16123" max="16124" width="19.140625" style="218" customWidth="1"/>
    <col min="16125" max="16125" width="20.42578125" style="218" customWidth="1"/>
    <col min="16126" max="16126" width="20.85546875" style="218" customWidth="1"/>
    <col min="16127" max="16128" width="22" style="218" customWidth="1"/>
    <col min="16129" max="16129" width="0" style="218" hidden="1" customWidth="1"/>
    <col min="16130" max="16130" width="27.28515625" style="218" customWidth="1"/>
    <col min="16131" max="16131" width="18.140625" style="218" bestFit="1" customWidth="1"/>
    <col min="16132" max="16132" width="11.42578125" style="218" bestFit="1" customWidth="1"/>
    <col min="16133" max="16133" width="11.5703125" style="218" bestFit="1" customWidth="1"/>
    <col min="16134" max="16384" width="9.140625" style="218"/>
  </cols>
  <sheetData>
    <row r="1" spans="1:13" s="198" customFormat="1">
      <c r="A1" s="195"/>
      <c r="B1" s="195"/>
      <c r="C1" s="195"/>
      <c r="D1" s="196"/>
      <c r="E1" s="197"/>
      <c r="F1" s="197"/>
      <c r="G1" s="197"/>
      <c r="H1" s="233"/>
      <c r="I1" s="197"/>
      <c r="J1" s="197"/>
      <c r="K1" s="197"/>
      <c r="L1" s="195"/>
      <c r="M1" s="195"/>
    </row>
    <row r="2" spans="1:13" s="198" customFormat="1">
      <c r="A2" s="195"/>
      <c r="B2" s="195"/>
      <c r="C2" s="195"/>
      <c r="D2" s="195"/>
      <c r="E2" s="199"/>
      <c r="F2" s="199"/>
      <c r="G2" s="199"/>
      <c r="H2" s="234"/>
      <c r="I2" s="199"/>
      <c r="J2" s="200" t="s">
        <v>96</v>
      </c>
      <c r="K2" s="197"/>
      <c r="L2" s="195"/>
      <c r="M2" s="195"/>
    </row>
    <row r="3" spans="1:13" s="198" customFormat="1">
      <c r="A3" s="195"/>
      <c r="B3" s="195"/>
      <c r="C3" s="195"/>
      <c r="D3" s="195"/>
      <c r="E3" s="197"/>
      <c r="F3" s="197"/>
      <c r="G3" s="197"/>
      <c r="H3" s="233"/>
      <c r="I3" s="197"/>
      <c r="J3" s="197"/>
      <c r="K3" s="197"/>
      <c r="L3" s="195"/>
      <c r="M3" s="195"/>
    </row>
    <row r="4" spans="1:13" s="195" customFormat="1" ht="47.25" customHeight="1">
      <c r="B4" s="201" t="s">
        <v>489</v>
      </c>
      <c r="C4" s="202"/>
      <c r="D4" s="202"/>
      <c r="E4" s="202"/>
      <c r="F4" s="202"/>
      <c r="G4" s="202"/>
      <c r="H4" s="235"/>
      <c r="I4" s="202"/>
      <c r="J4" s="203"/>
      <c r="K4" s="197"/>
    </row>
    <row r="5" spans="1:13" s="195" customFormat="1">
      <c r="B5" s="204"/>
      <c r="C5" s="204"/>
      <c r="D5" s="204"/>
      <c r="E5" s="204"/>
      <c r="F5" s="204"/>
      <c r="G5" s="204"/>
      <c r="H5" s="235"/>
      <c r="I5" s="204"/>
      <c r="J5" s="205"/>
      <c r="K5" s="197"/>
    </row>
    <row r="6" spans="1:13" s="195" customFormat="1" ht="45" customHeight="1">
      <c r="B6" s="292" t="s">
        <v>15</v>
      </c>
      <c r="C6" s="291" t="s">
        <v>66</v>
      </c>
      <c r="D6" s="290" t="s">
        <v>93</v>
      </c>
      <c r="E6" s="206" t="s">
        <v>92</v>
      </c>
      <c r="F6" s="206"/>
      <c r="G6" s="206"/>
      <c r="H6" s="236"/>
      <c r="I6" s="206"/>
      <c r="J6" s="206"/>
      <c r="K6" s="207"/>
    </row>
    <row r="7" spans="1:13" s="195" customFormat="1" ht="47.25">
      <c r="B7" s="292"/>
      <c r="C7" s="291"/>
      <c r="D7" s="290"/>
      <c r="E7" s="46" t="s">
        <v>165</v>
      </c>
      <c r="F7" s="46" t="s">
        <v>166</v>
      </c>
      <c r="G7" s="46" t="s">
        <v>167</v>
      </c>
      <c r="H7" s="237" t="s">
        <v>168</v>
      </c>
      <c r="I7" s="47" t="s">
        <v>169</v>
      </c>
      <c r="J7" s="47" t="s">
        <v>170</v>
      </c>
    </row>
    <row r="8" spans="1:13" s="195" customFormat="1">
      <c r="B8" s="208">
        <v>1</v>
      </c>
      <c r="C8" s="208">
        <v>2</v>
      </c>
      <c r="D8" s="209">
        <v>3</v>
      </c>
      <c r="E8" s="210">
        <v>4</v>
      </c>
      <c r="F8" s="210">
        <v>5</v>
      </c>
      <c r="G8" s="210"/>
      <c r="H8" s="238"/>
      <c r="I8" s="210">
        <v>6</v>
      </c>
      <c r="J8" s="210">
        <v>7</v>
      </c>
    </row>
    <row r="9" spans="1:13" s="195" customFormat="1" ht="15.75" customHeight="1">
      <c r="B9" s="287" t="s">
        <v>69</v>
      </c>
      <c r="C9" s="288" t="s">
        <v>163</v>
      </c>
      <c r="D9" s="212" t="s">
        <v>86</v>
      </c>
      <c r="E9" s="213">
        <f t="shared" ref="E9:J9" si="0">E15+E71</f>
        <v>0</v>
      </c>
      <c r="F9" s="213">
        <f t="shared" si="0"/>
        <v>0</v>
      </c>
      <c r="G9" s="213">
        <f t="shared" si="0"/>
        <v>0</v>
      </c>
      <c r="H9" s="239">
        <f>H15+H196+H202+H208+H214+H221+H227+H233</f>
        <v>379132.17596000002</v>
      </c>
      <c r="I9" s="213">
        <f t="shared" si="0"/>
        <v>0</v>
      </c>
      <c r="J9" s="213">
        <f t="shared" si="0"/>
        <v>0</v>
      </c>
      <c r="K9" s="197">
        <f>SUM(E9:J9)</f>
        <v>379132.17596000002</v>
      </c>
    </row>
    <row r="10" spans="1:13" s="195" customFormat="1">
      <c r="B10" s="287"/>
      <c r="C10" s="288"/>
      <c r="D10" s="212" t="s">
        <v>87</v>
      </c>
      <c r="E10" s="214"/>
      <c r="F10" s="214"/>
      <c r="G10" s="214"/>
      <c r="H10" s="239"/>
      <c r="I10" s="214"/>
      <c r="J10" s="214"/>
      <c r="K10" s="197"/>
    </row>
    <row r="11" spans="1:13" s="195" customFormat="1" ht="31.5">
      <c r="B11" s="287"/>
      <c r="C11" s="288"/>
      <c r="D11" s="212" t="s">
        <v>164</v>
      </c>
      <c r="E11" s="214"/>
      <c r="F11" s="214"/>
      <c r="G11" s="214"/>
      <c r="H11" s="239"/>
      <c r="I11" s="214"/>
      <c r="J11" s="214"/>
      <c r="K11" s="197"/>
    </row>
    <row r="12" spans="1:13" s="195" customFormat="1">
      <c r="B12" s="287"/>
      <c r="C12" s="288"/>
      <c r="D12" s="69" t="s">
        <v>454</v>
      </c>
      <c r="E12" s="214"/>
      <c r="F12" s="214"/>
      <c r="G12" s="214"/>
      <c r="H12" s="239">
        <f>H17+H198+H204+H210+H216+H223+H229+H235</f>
        <v>18310.02331</v>
      </c>
      <c r="I12" s="214"/>
      <c r="J12" s="214"/>
      <c r="K12" s="197"/>
    </row>
    <row r="13" spans="1:13" s="195" customFormat="1">
      <c r="B13" s="287"/>
      <c r="C13" s="288"/>
      <c r="D13" s="69" t="s">
        <v>18</v>
      </c>
      <c r="E13" s="214"/>
      <c r="F13" s="214"/>
      <c r="G13" s="214"/>
      <c r="H13" s="239">
        <f>H18+H199+H205+H211+H217+H224+H230+H236</f>
        <v>273804.66105</v>
      </c>
      <c r="I13" s="214"/>
      <c r="J13" s="214"/>
      <c r="K13" s="197"/>
    </row>
    <row r="14" spans="1:13" s="195" customFormat="1">
      <c r="B14" s="287"/>
      <c r="C14" s="288"/>
      <c r="D14" s="69" t="s">
        <v>19</v>
      </c>
      <c r="E14" s="213"/>
      <c r="F14" s="213"/>
      <c r="G14" s="213"/>
      <c r="H14" s="239">
        <f>H19+H200+H206+H212+H218+H225+H231+H237</f>
        <v>87017.491600000023</v>
      </c>
      <c r="I14" s="213"/>
      <c r="J14" s="213"/>
      <c r="K14" s="197"/>
    </row>
    <row r="15" spans="1:13" s="195" customFormat="1">
      <c r="B15" s="287" t="s">
        <v>36</v>
      </c>
      <c r="C15" s="288" t="s">
        <v>271</v>
      </c>
      <c r="D15" s="212" t="s">
        <v>86</v>
      </c>
      <c r="E15" s="215"/>
      <c r="F15" s="215"/>
      <c r="G15" s="215"/>
      <c r="H15" s="239">
        <f>H17+H18+H19</f>
        <v>357970.18640000001</v>
      </c>
      <c r="I15" s="215"/>
      <c r="J15" s="215"/>
      <c r="K15" s="197">
        <f>SUM(E15:J15)</f>
        <v>357970.18640000001</v>
      </c>
    </row>
    <row r="16" spans="1:13" s="195" customFormat="1">
      <c r="B16" s="287"/>
      <c r="C16" s="288"/>
      <c r="D16" s="221" t="s">
        <v>87</v>
      </c>
      <c r="E16" s="215"/>
      <c r="F16" s="215"/>
      <c r="G16" s="215"/>
      <c r="H16" s="239"/>
      <c r="I16" s="215"/>
      <c r="J16" s="215"/>
      <c r="K16" s="197"/>
    </row>
    <row r="17" spans="2:11" s="195" customFormat="1">
      <c r="B17" s="287"/>
      <c r="C17" s="289"/>
      <c r="D17" s="69" t="s">
        <v>454</v>
      </c>
      <c r="E17" s="220"/>
      <c r="F17" s="215"/>
      <c r="G17" s="215"/>
      <c r="H17" s="239">
        <f>H22+H27+H32+H37+H42+H47+H52+H57+H62+H67+H72+H77+H82+H87+H92+H97+H102+H107+H112+H117+H122+H127+H132+H137+H142+H147+H152+H157+H162+H167+H172+H177+H182+H187+H192</f>
        <v>16129.243930000001</v>
      </c>
      <c r="I17" s="215"/>
      <c r="J17" s="215"/>
      <c r="K17" s="197"/>
    </row>
    <row r="18" spans="2:11" s="195" customFormat="1">
      <c r="B18" s="287"/>
      <c r="C18" s="289"/>
      <c r="D18" s="69" t="s">
        <v>18</v>
      </c>
      <c r="E18" s="220"/>
      <c r="F18" s="215"/>
      <c r="G18" s="215"/>
      <c r="H18" s="239">
        <f>H23+H28+H33+H38+H43+H48+H53+H58+H63+H68+H73+H78+H83+H88+H93+H98+H103+H108+H113+H118+H123+H128+H133+H138+H143+H148+H153+H158+H163+H168+H173+H178+H183+H188+H193</f>
        <v>266531.48680999997</v>
      </c>
      <c r="I18" s="215"/>
      <c r="J18" s="215"/>
      <c r="K18" s="197"/>
    </row>
    <row r="19" spans="2:11" s="195" customFormat="1">
      <c r="B19" s="287"/>
      <c r="C19" s="289"/>
      <c r="D19" s="69" t="s">
        <v>19</v>
      </c>
      <c r="E19" s="220"/>
      <c r="F19" s="215"/>
      <c r="G19" s="215"/>
      <c r="H19" s="239">
        <f>H24+H29+H34+H39+H44+H49+H54+H59+H64+H69+H74+H79+H84+H89+H94+H99+H104+H109+H114+H119+H124+H129+H134+H139+H144+H149+H154+H159+H164+H169+H174+H179+H184+H189+H194</f>
        <v>75309.455660000007</v>
      </c>
      <c r="I19" s="215"/>
      <c r="J19" s="215"/>
      <c r="K19" s="197"/>
    </row>
    <row r="20" spans="2:11" s="195" customFormat="1" ht="15.75" customHeight="1">
      <c r="B20" s="287" t="s">
        <v>16</v>
      </c>
      <c r="C20" s="288" t="s">
        <v>295</v>
      </c>
      <c r="D20" s="222" t="s">
        <v>86</v>
      </c>
      <c r="E20" s="216"/>
      <c r="F20" s="216"/>
      <c r="G20" s="216"/>
      <c r="H20" s="239">
        <f>H22+H23+H24</f>
        <v>55224.570610000002</v>
      </c>
      <c r="I20" s="216"/>
      <c r="J20" s="216"/>
    </row>
    <row r="21" spans="2:11" s="195" customFormat="1">
      <c r="B21" s="287"/>
      <c r="C21" s="288"/>
      <c r="D21" s="221" t="s">
        <v>87</v>
      </c>
      <c r="E21" s="216"/>
      <c r="F21" s="216"/>
      <c r="G21" s="216"/>
      <c r="H21" s="240"/>
      <c r="I21" s="216"/>
      <c r="J21" s="216"/>
    </row>
    <row r="22" spans="2:11" s="195" customFormat="1">
      <c r="B22" s="287"/>
      <c r="C22" s="289"/>
      <c r="D22" s="69" t="s">
        <v>454</v>
      </c>
      <c r="E22" s="223"/>
      <c r="F22" s="216"/>
      <c r="G22" s="216"/>
      <c r="H22" s="240"/>
      <c r="I22" s="216"/>
      <c r="J22" s="216"/>
    </row>
    <row r="23" spans="2:11" s="195" customFormat="1">
      <c r="B23" s="287"/>
      <c r="C23" s="289"/>
      <c r="D23" s="69" t="s">
        <v>18</v>
      </c>
      <c r="E23" s="223"/>
      <c r="F23" s="216"/>
      <c r="G23" s="216"/>
      <c r="H23" s="240">
        <v>243</v>
      </c>
      <c r="I23" s="216"/>
      <c r="J23" s="216"/>
    </row>
    <row r="24" spans="2:11" s="195" customFormat="1">
      <c r="B24" s="287"/>
      <c r="C24" s="289"/>
      <c r="D24" s="69" t="s">
        <v>19</v>
      </c>
      <c r="E24" s="223"/>
      <c r="F24" s="216"/>
      <c r="G24" s="216"/>
      <c r="H24" s="240">
        <v>54981.570610000002</v>
      </c>
      <c r="I24" s="216"/>
      <c r="J24" s="216"/>
    </row>
    <row r="25" spans="2:11" s="195" customFormat="1">
      <c r="B25" s="287" t="s">
        <v>465</v>
      </c>
      <c r="C25" s="288" t="s">
        <v>297</v>
      </c>
      <c r="D25" s="222" t="s">
        <v>86</v>
      </c>
      <c r="E25" s="217"/>
      <c r="F25" s="217"/>
      <c r="G25" s="217"/>
      <c r="H25" s="239">
        <f>H27+H28+H29</f>
        <v>0</v>
      </c>
      <c r="I25" s="217"/>
      <c r="J25" s="217"/>
    </row>
    <row r="26" spans="2:11" s="195" customFormat="1">
      <c r="B26" s="287"/>
      <c r="C26" s="288"/>
      <c r="D26" s="221" t="s">
        <v>87</v>
      </c>
      <c r="E26" s="217"/>
      <c r="F26" s="217"/>
      <c r="G26" s="217"/>
      <c r="H26" s="240"/>
      <c r="I26" s="217"/>
      <c r="J26" s="217"/>
    </row>
    <row r="27" spans="2:11" s="195" customFormat="1">
      <c r="B27" s="287"/>
      <c r="C27" s="289"/>
      <c r="D27" s="69" t="s">
        <v>454</v>
      </c>
      <c r="E27" s="224"/>
      <c r="F27" s="217"/>
      <c r="G27" s="217"/>
      <c r="H27" s="240"/>
      <c r="I27" s="217"/>
      <c r="J27" s="217"/>
    </row>
    <row r="28" spans="2:11" s="195" customFormat="1" ht="27" customHeight="1">
      <c r="B28" s="287"/>
      <c r="C28" s="289"/>
      <c r="D28" s="69" t="s">
        <v>18</v>
      </c>
      <c r="E28" s="224"/>
      <c r="F28" s="217"/>
      <c r="G28" s="217"/>
      <c r="H28" s="240"/>
      <c r="I28" s="217"/>
      <c r="J28" s="217"/>
    </row>
    <row r="29" spans="2:11" s="195" customFormat="1" ht="31.5" customHeight="1">
      <c r="B29" s="287"/>
      <c r="C29" s="289"/>
      <c r="D29" s="69" t="s">
        <v>19</v>
      </c>
      <c r="E29" s="224"/>
      <c r="F29" s="217"/>
      <c r="G29" s="217"/>
      <c r="H29" s="240"/>
      <c r="I29" s="217"/>
      <c r="J29" s="217"/>
    </row>
    <row r="30" spans="2:11" s="195" customFormat="1">
      <c r="B30" s="287" t="s">
        <v>466</v>
      </c>
      <c r="C30" s="288" t="s">
        <v>299</v>
      </c>
      <c r="D30" s="222" t="s">
        <v>86</v>
      </c>
      <c r="E30" s="217"/>
      <c r="F30" s="217"/>
      <c r="G30" s="217"/>
      <c r="H30" s="239">
        <f>H32+H33+H34</f>
        <v>0</v>
      </c>
      <c r="I30" s="217"/>
      <c r="J30" s="217"/>
    </row>
    <row r="31" spans="2:11" s="195" customFormat="1">
      <c r="B31" s="287"/>
      <c r="C31" s="288"/>
      <c r="D31" s="221" t="s">
        <v>87</v>
      </c>
      <c r="E31" s="217"/>
      <c r="F31" s="217"/>
      <c r="G31" s="217"/>
      <c r="H31" s="240"/>
      <c r="I31" s="217"/>
      <c r="J31" s="217"/>
    </row>
    <row r="32" spans="2:11" s="195" customFormat="1">
      <c r="B32" s="287"/>
      <c r="C32" s="289"/>
      <c r="D32" s="69" t="s">
        <v>454</v>
      </c>
      <c r="E32" s="224"/>
      <c r="F32" s="217"/>
      <c r="G32" s="217"/>
      <c r="H32" s="240"/>
      <c r="I32" s="217"/>
      <c r="J32" s="217"/>
    </row>
    <row r="33" spans="2:10" s="195" customFormat="1">
      <c r="B33" s="287"/>
      <c r="C33" s="289"/>
      <c r="D33" s="69" t="s">
        <v>18</v>
      </c>
      <c r="E33" s="224"/>
      <c r="F33" s="217"/>
      <c r="G33" s="217"/>
      <c r="H33" s="240"/>
      <c r="I33" s="217"/>
      <c r="J33" s="217"/>
    </row>
    <row r="34" spans="2:10" s="195" customFormat="1">
      <c r="B34" s="287"/>
      <c r="C34" s="289"/>
      <c r="D34" s="69" t="s">
        <v>19</v>
      </c>
      <c r="E34" s="224"/>
      <c r="F34" s="217"/>
      <c r="G34" s="217"/>
      <c r="H34" s="240"/>
      <c r="I34" s="217"/>
      <c r="J34" s="217"/>
    </row>
    <row r="35" spans="2:10" s="195" customFormat="1">
      <c r="B35" s="287" t="s">
        <v>455</v>
      </c>
      <c r="C35" s="288" t="s">
        <v>301</v>
      </c>
      <c r="D35" s="222" t="s">
        <v>86</v>
      </c>
      <c r="E35" s="217"/>
      <c r="F35" s="217"/>
      <c r="G35" s="217"/>
      <c r="H35" s="239">
        <f>H37+H38+H39</f>
        <v>150</v>
      </c>
      <c r="I35" s="217"/>
      <c r="J35" s="217"/>
    </row>
    <row r="36" spans="2:10" s="195" customFormat="1">
      <c r="B36" s="287"/>
      <c r="C36" s="288"/>
      <c r="D36" s="221" t="s">
        <v>87</v>
      </c>
      <c r="E36" s="217"/>
      <c r="F36" s="217"/>
      <c r="G36" s="217"/>
      <c r="H36" s="240"/>
      <c r="I36" s="217"/>
      <c r="J36" s="217"/>
    </row>
    <row r="37" spans="2:10" s="195" customFormat="1">
      <c r="B37" s="287"/>
      <c r="C37" s="289"/>
      <c r="D37" s="69" t="s">
        <v>454</v>
      </c>
      <c r="E37" s="224"/>
      <c r="F37" s="217"/>
      <c r="G37" s="217"/>
      <c r="H37" s="240"/>
      <c r="I37" s="217"/>
      <c r="J37" s="217"/>
    </row>
    <row r="38" spans="2:10" s="195" customFormat="1">
      <c r="B38" s="287"/>
      <c r="C38" s="289"/>
      <c r="D38" s="69" t="s">
        <v>18</v>
      </c>
      <c r="E38" s="224"/>
      <c r="F38" s="217"/>
      <c r="G38" s="217"/>
      <c r="H38" s="240">
        <v>150</v>
      </c>
      <c r="I38" s="217"/>
      <c r="J38" s="217"/>
    </row>
    <row r="39" spans="2:10" s="195" customFormat="1">
      <c r="B39" s="287"/>
      <c r="C39" s="289"/>
      <c r="D39" s="69" t="s">
        <v>19</v>
      </c>
      <c r="E39" s="224"/>
      <c r="F39" s="217"/>
      <c r="G39" s="217"/>
      <c r="H39" s="240"/>
      <c r="I39" s="217"/>
      <c r="J39" s="217"/>
    </row>
    <row r="40" spans="2:10" s="195" customFormat="1">
      <c r="B40" s="287" t="s">
        <v>467</v>
      </c>
      <c r="C40" s="288" t="s">
        <v>490</v>
      </c>
      <c r="D40" s="222" t="s">
        <v>86</v>
      </c>
      <c r="E40" s="217"/>
      <c r="F40" s="217"/>
      <c r="G40" s="217"/>
      <c r="H40" s="239">
        <f>H42+H43+H44</f>
        <v>4.907</v>
      </c>
      <c r="I40" s="217"/>
      <c r="J40" s="217"/>
    </row>
    <row r="41" spans="2:10" s="195" customFormat="1">
      <c r="B41" s="287"/>
      <c r="C41" s="288"/>
      <c r="D41" s="221" t="s">
        <v>87</v>
      </c>
      <c r="E41" s="217"/>
      <c r="F41" s="217"/>
      <c r="G41" s="217"/>
      <c r="H41" s="240"/>
      <c r="I41" s="217"/>
      <c r="J41" s="217"/>
    </row>
    <row r="42" spans="2:10" s="195" customFormat="1">
      <c r="B42" s="287"/>
      <c r="C42" s="289"/>
      <c r="D42" s="69" t="s">
        <v>454</v>
      </c>
      <c r="E42" s="224"/>
      <c r="F42" s="217"/>
      <c r="G42" s="217"/>
      <c r="H42" s="240"/>
      <c r="I42" s="217"/>
      <c r="J42" s="217"/>
    </row>
    <row r="43" spans="2:10" s="195" customFormat="1">
      <c r="B43" s="287"/>
      <c r="C43" s="289"/>
      <c r="D43" s="69" t="s">
        <v>18</v>
      </c>
      <c r="E43" s="224"/>
      <c r="F43" s="217"/>
      <c r="G43" s="217"/>
      <c r="H43" s="240">
        <v>4.907</v>
      </c>
      <c r="I43" s="217"/>
      <c r="J43" s="217"/>
    </row>
    <row r="44" spans="2:10" s="195" customFormat="1">
      <c r="B44" s="287"/>
      <c r="C44" s="289"/>
      <c r="D44" s="69" t="s">
        <v>19</v>
      </c>
      <c r="E44" s="224"/>
      <c r="F44" s="217"/>
      <c r="G44" s="217"/>
      <c r="H44" s="240"/>
      <c r="I44" s="217"/>
      <c r="J44" s="217"/>
    </row>
    <row r="45" spans="2:10" s="195" customFormat="1" ht="15.75" customHeight="1">
      <c r="B45" s="287" t="s">
        <v>468</v>
      </c>
      <c r="C45" s="288" t="s">
        <v>334</v>
      </c>
      <c r="D45" s="222" t="s">
        <v>86</v>
      </c>
      <c r="E45" s="216"/>
      <c r="F45" s="216"/>
      <c r="G45" s="216"/>
      <c r="H45" s="239">
        <f>H47+H48+H49</f>
        <v>19501.361110000002</v>
      </c>
      <c r="I45" s="216"/>
      <c r="J45" s="216"/>
    </row>
    <row r="46" spans="2:10" s="195" customFormat="1">
      <c r="B46" s="287"/>
      <c r="C46" s="288"/>
      <c r="D46" s="221" t="s">
        <v>87</v>
      </c>
      <c r="E46" s="216"/>
      <c r="F46" s="216"/>
      <c r="G46" s="216"/>
      <c r="H46" s="240"/>
      <c r="I46" s="216"/>
      <c r="J46" s="216"/>
    </row>
    <row r="47" spans="2:10" s="195" customFormat="1">
      <c r="B47" s="287"/>
      <c r="C47" s="289"/>
      <c r="D47" s="69" t="s">
        <v>454</v>
      </c>
      <c r="E47" s="223"/>
      <c r="F47" s="216"/>
      <c r="G47" s="216"/>
      <c r="H47" s="240"/>
      <c r="I47" s="216"/>
      <c r="J47" s="216"/>
    </row>
    <row r="48" spans="2:10" s="195" customFormat="1">
      <c r="B48" s="287"/>
      <c r="C48" s="289"/>
      <c r="D48" s="69" t="s">
        <v>18</v>
      </c>
      <c r="E48" s="223"/>
      <c r="F48" s="216"/>
      <c r="G48" s="216"/>
      <c r="H48" s="240">
        <v>19501.361110000002</v>
      </c>
      <c r="I48" s="216"/>
      <c r="J48" s="216"/>
    </row>
    <row r="49" spans="2:10" s="195" customFormat="1">
      <c r="B49" s="287"/>
      <c r="C49" s="289"/>
      <c r="D49" s="69" t="s">
        <v>19</v>
      </c>
      <c r="E49" s="223"/>
      <c r="F49" s="216"/>
      <c r="G49" s="216"/>
      <c r="H49" s="240"/>
      <c r="I49" s="216"/>
      <c r="J49" s="216"/>
    </row>
    <row r="50" spans="2:10" s="195" customFormat="1">
      <c r="B50" s="287" t="s">
        <v>469</v>
      </c>
      <c r="C50" s="288" t="s">
        <v>335</v>
      </c>
      <c r="D50" s="222" t="s">
        <v>86</v>
      </c>
      <c r="E50" s="217"/>
      <c r="F50" s="217"/>
      <c r="G50" s="217"/>
      <c r="H50" s="239">
        <f>H52+H53+H54</f>
        <v>0</v>
      </c>
      <c r="I50" s="217"/>
      <c r="J50" s="217"/>
    </row>
    <row r="51" spans="2:10" s="195" customFormat="1">
      <c r="B51" s="287"/>
      <c r="C51" s="288"/>
      <c r="D51" s="221" t="s">
        <v>87</v>
      </c>
      <c r="E51" s="217"/>
      <c r="F51" s="217"/>
      <c r="G51" s="217"/>
      <c r="H51" s="240"/>
      <c r="I51" s="217"/>
      <c r="J51" s="217"/>
    </row>
    <row r="52" spans="2:10" s="195" customFormat="1">
      <c r="B52" s="287"/>
      <c r="C52" s="289"/>
      <c r="D52" s="69" t="s">
        <v>454</v>
      </c>
      <c r="E52" s="224"/>
      <c r="F52" s="217"/>
      <c r="G52" s="217"/>
      <c r="H52" s="240"/>
      <c r="I52" s="217"/>
      <c r="J52" s="217"/>
    </row>
    <row r="53" spans="2:10" s="195" customFormat="1">
      <c r="B53" s="287"/>
      <c r="C53" s="289"/>
      <c r="D53" s="69" t="s">
        <v>18</v>
      </c>
      <c r="E53" s="224"/>
      <c r="F53" s="217"/>
      <c r="G53" s="217"/>
      <c r="H53" s="240"/>
      <c r="I53" s="217"/>
      <c r="J53" s="217"/>
    </row>
    <row r="54" spans="2:10" s="195" customFormat="1">
      <c r="B54" s="287"/>
      <c r="C54" s="289"/>
      <c r="D54" s="69" t="s">
        <v>19</v>
      </c>
      <c r="E54" s="224"/>
      <c r="F54" s="217"/>
      <c r="G54" s="217"/>
      <c r="H54" s="240"/>
      <c r="I54" s="217"/>
      <c r="J54" s="217"/>
    </row>
    <row r="55" spans="2:10" s="195" customFormat="1">
      <c r="B55" s="287" t="s">
        <v>470</v>
      </c>
      <c r="C55" s="288" t="s">
        <v>336</v>
      </c>
      <c r="D55" s="222" t="s">
        <v>86</v>
      </c>
      <c r="E55" s="217"/>
      <c r="F55" s="217"/>
      <c r="G55" s="217"/>
      <c r="H55" s="239">
        <f>H57+H58+H59</f>
        <v>0</v>
      </c>
      <c r="I55" s="217"/>
      <c r="J55" s="217"/>
    </row>
    <row r="56" spans="2:10" s="195" customFormat="1">
      <c r="B56" s="287"/>
      <c r="C56" s="288"/>
      <c r="D56" s="221" t="s">
        <v>87</v>
      </c>
      <c r="E56" s="217"/>
      <c r="F56" s="217"/>
      <c r="G56" s="217"/>
      <c r="H56" s="240"/>
      <c r="I56" s="217"/>
      <c r="J56" s="217"/>
    </row>
    <row r="57" spans="2:10" s="195" customFormat="1">
      <c r="B57" s="287"/>
      <c r="C57" s="289"/>
      <c r="D57" s="69" t="s">
        <v>454</v>
      </c>
      <c r="E57" s="224"/>
      <c r="F57" s="217"/>
      <c r="G57" s="217"/>
      <c r="H57" s="240"/>
      <c r="I57" s="217"/>
      <c r="J57" s="217"/>
    </row>
    <row r="58" spans="2:10" s="195" customFormat="1">
      <c r="B58" s="287"/>
      <c r="C58" s="289"/>
      <c r="D58" s="69" t="s">
        <v>18</v>
      </c>
      <c r="E58" s="224"/>
      <c r="F58" s="217"/>
      <c r="G58" s="217"/>
      <c r="H58" s="240"/>
      <c r="I58" s="217"/>
      <c r="J58" s="217"/>
    </row>
    <row r="59" spans="2:10" s="195" customFormat="1">
      <c r="B59" s="287"/>
      <c r="C59" s="289"/>
      <c r="D59" s="69" t="s">
        <v>19</v>
      </c>
      <c r="E59" s="224"/>
      <c r="F59" s="217"/>
      <c r="G59" s="217"/>
      <c r="H59" s="240"/>
      <c r="I59" s="217"/>
      <c r="J59" s="217"/>
    </row>
    <row r="60" spans="2:10" s="195" customFormat="1">
      <c r="B60" s="287" t="s">
        <v>471</v>
      </c>
      <c r="C60" s="288" t="s">
        <v>337</v>
      </c>
      <c r="D60" s="222" t="s">
        <v>86</v>
      </c>
      <c r="E60" s="217"/>
      <c r="F60" s="217"/>
      <c r="G60" s="217"/>
      <c r="H60" s="239">
        <f>H62+H63+H64</f>
        <v>97176.814939999997</v>
      </c>
      <c r="I60" s="217"/>
      <c r="J60" s="217"/>
    </row>
    <row r="61" spans="2:10" s="195" customFormat="1">
      <c r="B61" s="287"/>
      <c r="C61" s="288"/>
      <c r="D61" s="221" t="s">
        <v>87</v>
      </c>
      <c r="E61" s="217"/>
      <c r="F61" s="217"/>
      <c r="G61" s="217"/>
      <c r="H61" s="240"/>
      <c r="I61" s="217"/>
      <c r="J61" s="217"/>
    </row>
    <row r="62" spans="2:10" s="195" customFormat="1">
      <c r="B62" s="287"/>
      <c r="C62" s="289"/>
      <c r="D62" s="69" t="s">
        <v>454</v>
      </c>
      <c r="E62" s="224"/>
      <c r="F62" s="217"/>
      <c r="G62" s="217"/>
      <c r="H62" s="240"/>
      <c r="I62" s="217"/>
      <c r="J62" s="217"/>
    </row>
    <row r="63" spans="2:10" s="195" customFormat="1">
      <c r="B63" s="287"/>
      <c r="C63" s="289"/>
      <c r="D63" s="69" t="s">
        <v>18</v>
      </c>
      <c r="E63" s="224"/>
      <c r="F63" s="217"/>
      <c r="G63" s="217"/>
      <c r="H63" s="240">
        <v>97061.864650000003</v>
      </c>
      <c r="I63" s="217"/>
      <c r="J63" s="217"/>
    </row>
    <row r="64" spans="2:10" s="195" customFormat="1">
      <c r="B64" s="287"/>
      <c r="C64" s="289"/>
      <c r="D64" s="69" t="s">
        <v>19</v>
      </c>
      <c r="E64" s="224"/>
      <c r="F64" s="217"/>
      <c r="G64" s="217"/>
      <c r="H64" s="240">
        <f>17.79129+97.159</f>
        <v>114.95029000000001</v>
      </c>
      <c r="I64" s="217"/>
      <c r="J64" s="217"/>
    </row>
    <row r="65" spans="2:10" s="195" customFormat="1">
      <c r="B65" s="287" t="s">
        <v>472</v>
      </c>
      <c r="C65" s="288" t="s">
        <v>338</v>
      </c>
      <c r="D65" s="222" t="s">
        <v>86</v>
      </c>
      <c r="E65" s="217"/>
      <c r="F65" s="217"/>
      <c r="G65" s="217"/>
      <c r="H65" s="239">
        <f>H67+H68+H69</f>
        <v>0</v>
      </c>
      <c r="I65" s="217"/>
      <c r="J65" s="217"/>
    </row>
    <row r="66" spans="2:10" s="195" customFormat="1">
      <c r="B66" s="287"/>
      <c r="C66" s="288"/>
      <c r="D66" s="221" t="s">
        <v>87</v>
      </c>
      <c r="E66" s="217"/>
      <c r="F66" s="217"/>
      <c r="G66" s="217"/>
      <c r="H66" s="240"/>
      <c r="I66" s="217"/>
      <c r="J66" s="217"/>
    </row>
    <row r="67" spans="2:10" s="195" customFormat="1">
      <c r="B67" s="287"/>
      <c r="C67" s="289"/>
      <c r="D67" s="69" t="s">
        <v>454</v>
      </c>
      <c r="E67" s="224"/>
      <c r="F67" s="217"/>
      <c r="G67" s="217"/>
      <c r="H67" s="240"/>
      <c r="I67" s="217"/>
      <c r="J67" s="217"/>
    </row>
    <row r="68" spans="2:10" s="195" customFormat="1">
      <c r="B68" s="287"/>
      <c r="C68" s="289"/>
      <c r="D68" s="69" t="s">
        <v>18</v>
      </c>
      <c r="E68" s="224"/>
      <c r="F68" s="217"/>
      <c r="G68" s="217"/>
      <c r="H68" s="240"/>
      <c r="I68" s="217"/>
      <c r="J68" s="217"/>
    </row>
    <row r="69" spans="2:10" s="195" customFormat="1">
      <c r="B69" s="287"/>
      <c r="C69" s="289"/>
      <c r="D69" s="69" t="s">
        <v>19</v>
      </c>
      <c r="E69" s="224"/>
      <c r="F69" s="217"/>
      <c r="G69" s="217"/>
      <c r="H69" s="240"/>
      <c r="I69" s="217"/>
      <c r="J69" s="217"/>
    </row>
    <row r="70" spans="2:10" s="195" customFormat="1" ht="15.75" customHeight="1">
      <c r="B70" s="287" t="s">
        <v>473</v>
      </c>
      <c r="C70" s="288" t="s">
        <v>339</v>
      </c>
      <c r="D70" s="222" t="s">
        <v>86</v>
      </c>
      <c r="E70" s="216"/>
      <c r="F70" s="216"/>
      <c r="G70" s="216"/>
      <c r="H70" s="239">
        <f>H72+H73+H74</f>
        <v>0</v>
      </c>
      <c r="I70" s="216"/>
      <c r="J70" s="216"/>
    </row>
    <row r="71" spans="2:10" s="195" customFormat="1">
      <c r="B71" s="287"/>
      <c r="C71" s="288"/>
      <c r="D71" s="221" t="s">
        <v>87</v>
      </c>
      <c r="E71" s="216"/>
      <c r="F71" s="216"/>
      <c r="G71" s="216"/>
      <c r="H71" s="240"/>
      <c r="I71" s="216"/>
      <c r="J71" s="216"/>
    </row>
    <row r="72" spans="2:10" s="195" customFormat="1">
      <c r="B72" s="287"/>
      <c r="C72" s="289"/>
      <c r="D72" s="69" t="s">
        <v>454</v>
      </c>
      <c r="E72" s="223"/>
      <c r="F72" s="216"/>
      <c r="G72" s="216"/>
      <c r="H72" s="240"/>
      <c r="I72" s="216"/>
      <c r="J72" s="216"/>
    </row>
    <row r="73" spans="2:10" s="195" customFormat="1">
      <c r="B73" s="287"/>
      <c r="C73" s="289"/>
      <c r="D73" s="69" t="s">
        <v>18</v>
      </c>
      <c r="E73" s="223"/>
      <c r="F73" s="216"/>
      <c r="G73" s="216"/>
      <c r="H73" s="240"/>
      <c r="I73" s="216"/>
      <c r="J73" s="216"/>
    </row>
    <row r="74" spans="2:10" s="195" customFormat="1">
      <c r="B74" s="287"/>
      <c r="C74" s="289"/>
      <c r="D74" s="69" t="s">
        <v>19</v>
      </c>
      <c r="E74" s="223"/>
      <c r="F74" s="216"/>
      <c r="G74" s="216"/>
      <c r="H74" s="240"/>
      <c r="I74" s="216"/>
      <c r="J74" s="216"/>
    </row>
    <row r="75" spans="2:10" s="195" customFormat="1">
      <c r="B75" s="287" t="s">
        <v>474</v>
      </c>
      <c r="C75" s="288" t="s">
        <v>340</v>
      </c>
      <c r="D75" s="222" t="s">
        <v>86</v>
      </c>
      <c r="E75" s="217"/>
      <c r="F75" s="217"/>
      <c r="G75" s="217"/>
      <c r="H75" s="239">
        <f>H77+H78+H79</f>
        <v>0</v>
      </c>
      <c r="I75" s="217"/>
      <c r="J75" s="217"/>
    </row>
    <row r="76" spans="2:10" s="195" customFormat="1">
      <c r="B76" s="287"/>
      <c r="C76" s="288"/>
      <c r="D76" s="221" t="s">
        <v>87</v>
      </c>
      <c r="E76" s="217"/>
      <c r="F76" s="217"/>
      <c r="G76" s="217"/>
      <c r="H76" s="240"/>
      <c r="I76" s="217"/>
      <c r="J76" s="217"/>
    </row>
    <row r="77" spans="2:10" s="195" customFormat="1">
      <c r="B77" s="287"/>
      <c r="C77" s="289"/>
      <c r="D77" s="69" t="s">
        <v>454</v>
      </c>
      <c r="E77" s="224"/>
      <c r="F77" s="217"/>
      <c r="G77" s="217"/>
      <c r="H77" s="240"/>
      <c r="I77" s="217"/>
      <c r="J77" s="217"/>
    </row>
    <row r="78" spans="2:10" s="195" customFormat="1">
      <c r="B78" s="287"/>
      <c r="C78" s="289"/>
      <c r="D78" s="69" t="s">
        <v>18</v>
      </c>
      <c r="E78" s="224"/>
      <c r="F78" s="217"/>
      <c r="G78" s="217"/>
      <c r="H78" s="240"/>
      <c r="I78" s="217"/>
      <c r="J78" s="217"/>
    </row>
    <row r="79" spans="2:10" s="195" customFormat="1">
      <c r="B79" s="287"/>
      <c r="C79" s="289"/>
      <c r="D79" s="69" t="s">
        <v>19</v>
      </c>
      <c r="E79" s="224"/>
      <c r="F79" s="217"/>
      <c r="G79" s="217"/>
      <c r="H79" s="240"/>
      <c r="I79" s="217"/>
      <c r="J79" s="217"/>
    </row>
    <row r="80" spans="2:10" s="195" customFormat="1">
      <c r="B80" s="287" t="s">
        <v>475</v>
      </c>
      <c r="C80" s="288" t="s">
        <v>341</v>
      </c>
      <c r="D80" s="222" t="s">
        <v>86</v>
      </c>
      <c r="E80" s="217"/>
      <c r="F80" s="217"/>
      <c r="G80" s="217"/>
      <c r="H80" s="239">
        <f>H82+H83+H84</f>
        <v>4665.3140000000003</v>
      </c>
      <c r="I80" s="217"/>
      <c r="J80" s="217"/>
    </row>
    <row r="81" spans="2:10" s="195" customFormat="1">
      <c r="B81" s="287"/>
      <c r="C81" s="288"/>
      <c r="D81" s="221" t="s">
        <v>87</v>
      </c>
      <c r="E81" s="217"/>
      <c r="F81" s="217"/>
      <c r="G81" s="217"/>
      <c r="H81" s="240"/>
      <c r="I81" s="217"/>
      <c r="J81" s="217"/>
    </row>
    <row r="82" spans="2:10" s="195" customFormat="1">
      <c r="B82" s="287"/>
      <c r="C82" s="289"/>
      <c r="D82" s="69" t="s">
        <v>454</v>
      </c>
      <c r="E82" s="224"/>
      <c r="F82" s="217"/>
      <c r="G82" s="217"/>
      <c r="H82" s="240"/>
      <c r="I82" s="217"/>
      <c r="J82" s="217"/>
    </row>
    <row r="83" spans="2:10" s="195" customFormat="1">
      <c r="B83" s="287"/>
      <c r="C83" s="289"/>
      <c r="D83" s="69" t="s">
        <v>18</v>
      </c>
      <c r="E83" s="224"/>
      <c r="F83" s="217"/>
      <c r="G83" s="217"/>
      <c r="H83" s="240">
        <v>4600</v>
      </c>
      <c r="I83" s="217"/>
      <c r="J83" s="217"/>
    </row>
    <row r="84" spans="2:10" s="195" customFormat="1">
      <c r="B84" s="287"/>
      <c r="C84" s="289"/>
      <c r="D84" s="69" t="s">
        <v>19</v>
      </c>
      <c r="E84" s="224"/>
      <c r="F84" s="217"/>
      <c r="G84" s="217"/>
      <c r="H84" s="240">
        <v>65.313999999999993</v>
      </c>
      <c r="I84" s="217"/>
      <c r="J84" s="217"/>
    </row>
    <row r="85" spans="2:10" s="195" customFormat="1">
      <c r="B85" s="287" t="s">
        <v>456</v>
      </c>
      <c r="C85" s="288" t="s">
        <v>342</v>
      </c>
      <c r="D85" s="222" t="s">
        <v>86</v>
      </c>
      <c r="E85" s="217"/>
      <c r="F85" s="217"/>
      <c r="G85" s="217"/>
      <c r="H85" s="239">
        <f>H87+H88+H89</f>
        <v>0</v>
      </c>
      <c r="I85" s="217"/>
      <c r="J85" s="217"/>
    </row>
    <row r="86" spans="2:10" s="195" customFormat="1">
      <c r="B86" s="287"/>
      <c r="C86" s="288"/>
      <c r="D86" s="221" t="s">
        <v>87</v>
      </c>
      <c r="E86" s="217"/>
      <c r="F86" s="217"/>
      <c r="G86" s="217"/>
      <c r="H86" s="240"/>
      <c r="I86" s="217"/>
      <c r="J86" s="217"/>
    </row>
    <row r="87" spans="2:10" s="195" customFormat="1">
      <c r="B87" s="287"/>
      <c r="C87" s="289"/>
      <c r="D87" s="69" t="s">
        <v>454</v>
      </c>
      <c r="E87" s="224"/>
      <c r="F87" s="217"/>
      <c r="G87" s="217"/>
      <c r="H87" s="240"/>
      <c r="I87" s="217"/>
      <c r="J87" s="217"/>
    </row>
    <row r="88" spans="2:10" s="195" customFormat="1">
      <c r="B88" s="287"/>
      <c r="C88" s="289"/>
      <c r="D88" s="69" t="s">
        <v>18</v>
      </c>
      <c r="E88" s="224"/>
      <c r="F88" s="217"/>
      <c r="G88" s="217"/>
      <c r="H88" s="240"/>
      <c r="I88" s="217"/>
      <c r="J88" s="217"/>
    </row>
    <row r="89" spans="2:10" s="195" customFormat="1">
      <c r="B89" s="287"/>
      <c r="C89" s="289"/>
      <c r="D89" s="69" t="s">
        <v>19</v>
      </c>
      <c r="E89" s="224"/>
      <c r="F89" s="217"/>
      <c r="G89" s="217"/>
      <c r="H89" s="240"/>
      <c r="I89" s="217"/>
      <c r="J89" s="217"/>
    </row>
    <row r="90" spans="2:10" s="195" customFormat="1">
      <c r="B90" s="287" t="s">
        <v>476</v>
      </c>
      <c r="C90" s="288" t="s">
        <v>343</v>
      </c>
      <c r="D90" s="222" t="s">
        <v>86</v>
      </c>
      <c r="E90" s="217"/>
      <c r="F90" s="217"/>
      <c r="G90" s="217"/>
      <c r="H90" s="239">
        <f>H92+H93+H94</f>
        <v>297.20080000000002</v>
      </c>
      <c r="I90" s="217"/>
      <c r="J90" s="217"/>
    </row>
    <row r="91" spans="2:10" s="195" customFormat="1">
      <c r="B91" s="287"/>
      <c r="C91" s="288"/>
      <c r="D91" s="221" t="s">
        <v>87</v>
      </c>
      <c r="E91" s="217"/>
      <c r="F91" s="217"/>
      <c r="G91" s="217"/>
      <c r="H91" s="240"/>
      <c r="I91" s="217"/>
      <c r="J91" s="217"/>
    </row>
    <row r="92" spans="2:10" s="195" customFormat="1">
      <c r="B92" s="287"/>
      <c r="C92" s="289"/>
      <c r="D92" s="69" t="s">
        <v>454</v>
      </c>
      <c r="E92" s="224"/>
      <c r="F92" s="217"/>
      <c r="G92" s="217"/>
      <c r="H92" s="240"/>
      <c r="I92" s="217"/>
      <c r="J92" s="217"/>
    </row>
    <row r="93" spans="2:10" s="195" customFormat="1">
      <c r="B93" s="287"/>
      <c r="C93" s="289"/>
      <c r="D93" s="69" t="s">
        <v>18</v>
      </c>
      <c r="E93" s="224"/>
      <c r="F93" s="217"/>
      <c r="G93" s="217"/>
      <c r="H93" s="240"/>
      <c r="I93" s="217"/>
      <c r="J93" s="217"/>
    </row>
    <row r="94" spans="2:10" s="195" customFormat="1">
      <c r="B94" s="287"/>
      <c r="C94" s="289"/>
      <c r="D94" s="69" t="s">
        <v>19</v>
      </c>
      <c r="E94" s="224"/>
      <c r="F94" s="217"/>
      <c r="G94" s="217"/>
      <c r="H94" s="240">
        <v>297.20080000000002</v>
      </c>
      <c r="I94" s="217"/>
      <c r="J94" s="217"/>
    </row>
    <row r="95" spans="2:10" s="195" customFormat="1">
      <c r="B95" s="287" t="s">
        <v>477</v>
      </c>
      <c r="C95" s="288" t="s">
        <v>344</v>
      </c>
      <c r="D95" s="222" t="s">
        <v>86</v>
      </c>
      <c r="E95" s="217"/>
      <c r="F95" s="217"/>
      <c r="G95" s="217"/>
      <c r="H95" s="239">
        <f>H97+H98+H99</f>
        <v>0</v>
      </c>
      <c r="I95" s="217"/>
      <c r="J95" s="217"/>
    </row>
    <row r="96" spans="2:10" s="195" customFormat="1">
      <c r="B96" s="287"/>
      <c r="C96" s="288"/>
      <c r="D96" s="221" t="s">
        <v>87</v>
      </c>
      <c r="E96" s="217"/>
      <c r="F96" s="217"/>
      <c r="G96" s="217"/>
      <c r="H96" s="240"/>
      <c r="I96" s="217"/>
      <c r="J96" s="217"/>
    </row>
    <row r="97" spans="2:10" s="195" customFormat="1">
      <c r="B97" s="287"/>
      <c r="C97" s="289"/>
      <c r="D97" s="69" t="s">
        <v>454</v>
      </c>
      <c r="E97" s="224"/>
      <c r="F97" s="217"/>
      <c r="G97" s="217"/>
      <c r="H97" s="240"/>
      <c r="I97" s="217"/>
      <c r="J97" s="217"/>
    </row>
    <row r="98" spans="2:10" s="195" customFormat="1">
      <c r="B98" s="287"/>
      <c r="C98" s="289"/>
      <c r="D98" s="69" t="s">
        <v>18</v>
      </c>
      <c r="E98" s="224"/>
      <c r="F98" s="217"/>
      <c r="G98" s="217"/>
      <c r="H98" s="240"/>
      <c r="I98" s="217"/>
      <c r="J98" s="217"/>
    </row>
    <row r="99" spans="2:10" s="195" customFormat="1">
      <c r="B99" s="287"/>
      <c r="C99" s="289"/>
      <c r="D99" s="69" t="s">
        <v>19</v>
      </c>
      <c r="E99" s="224"/>
      <c r="F99" s="217"/>
      <c r="G99" s="217"/>
      <c r="H99" s="240"/>
      <c r="I99" s="217"/>
      <c r="J99" s="217"/>
    </row>
    <row r="100" spans="2:10" s="195" customFormat="1" ht="26.25" customHeight="1">
      <c r="B100" s="287" t="s">
        <v>457</v>
      </c>
      <c r="C100" s="288" t="s">
        <v>345</v>
      </c>
      <c r="D100" s="222" t="s">
        <v>86</v>
      </c>
      <c r="E100" s="217"/>
      <c r="F100" s="217"/>
      <c r="G100" s="217"/>
      <c r="H100" s="239">
        <f>H102+H103+H104</f>
        <v>12451.418</v>
      </c>
      <c r="I100" s="217"/>
      <c r="J100" s="217"/>
    </row>
    <row r="101" spans="2:10" s="195" customFormat="1" ht="25.5" customHeight="1">
      <c r="B101" s="287"/>
      <c r="C101" s="288"/>
      <c r="D101" s="221" t="s">
        <v>87</v>
      </c>
      <c r="E101" s="217"/>
      <c r="F101" s="217"/>
      <c r="G101" s="217"/>
      <c r="H101" s="240"/>
      <c r="I101" s="217"/>
      <c r="J101" s="217"/>
    </row>
    <row r="102" spans="2:10" s="195" customFormat="1" ht="30" customHeight="1">
      <c r="B102" s="287"/>
      <c r="C102" s="289"/>
      <c r="D102" s="69" t="s">
        <v>454</v>
      </c>
      <c r="E102" s="224"/>
      <c r="F102" s="217"/>
      <c r="G102" s="217"/>
      <c r="H102" s="240">
        <v>12451.418</v>
      </c>
      <c r="I102" s="217"/>
      <c r="J102" s="217"/>
    </row>
    <row r="103" spans="2:10" s="195" customFormat="1" ht="27" customHeight="1">
      <c r="B103" s="287"/>
      <c r="C103" s="289"/>
      <c r="D103" s="69" t="s">
        <v>18</v>
      </c>
      <c r="E103" s="224"/>
      <c r="F103" s="217"/>
      <c r="G103" s="217"/>
      <c r="H103" s="240"/>
      <c r="I103" s="217"/>
      <c r="J103" s="217"/>
    </row>
    <row r="104" spans="2:10" s="195" customFormat="1" ht="21" customHeight="1">
      <c r="B104" s="287"/>
      <c r="C104" s="289"/>
      <c r="D104" s="69" t="s">
        <v>19</v>
      </c>
      <c r="E104" s="224"/>
      <c r="F104" s="217"/>
      <c r="G104" s="217"/>
      <c r="H104" s="240"/>
      <c r="I104" s="217"/>
      <c r="J104" s="217"/>
    </row>
    <row r="105" spans="2:10" s="195" customFormat="1">
      <c r="B105" s="287" t="s">
        <v>478</v>
      </c>
      <c r="C105" s="288" t="s">
        <v>346</v>
      </c>
      <c r="D105" s="222" t="s">
        <v>86</v>
      </c>
      <c r="E105" s="217"/>
      <c r="F105" s="217"/>
      <c r="G105" s="217"/>
      <c r="H105" s="239">
        <f>H107+H108+H109</f>
        <v>254.96899999999999</v>
      </c>
      <c r="I105" s="217"/>
      <c r="J105" s="217"/>
    </row>
    <row r="106" spans="2:10" s="195" customFormat="1">
      <c r="B106" s="287"/>
      <c r="C106" s="288"/>
      <c r="D106" s="221" t="s">
        <v>87</v>
      </c>
      <c r="E106" s="217"/>
      <c r="F106" s="217"/>
      <c r="G106" s="217"/>
      <c r="H106" s="240"/>
      <c r="I106" s="217"/>
      <c r="J106" s="217"/>
    </row>
    <row r="107" spans="2:10" s="195" customFormat="1">
      <c r="B107" s="287"/>
      <c r="C107" s="289"/>
      <c r="D107" s="69" t="s">
        <v>454</v>
      </c>
      <c r="E107" s="224"/>
      <c r="F107" s="217"/>
      <c r="G107" s="217"/>
      <c r="H107" s="240"/>
      <c r="I107" s="217"/>
      <c r="J107" s="217"/>
    </row>
    <row r="108" spans="2:10" s="195" customFormat="1">
      <c r="B108" s="287"/>
      <c r="C108" s="289"/>
      <c r="D108" s="69" t="s">
        <v>18</v>
      </c>
      <c r="E108" s="224"/>
      <c r="F108" s="217"/>
      <c r="G108" s="217"/>
      <c r="H108" s="240">
        <v>250</v>
      </c>
      <c r="I108" s="217"/>
      <c r="J108" s="217"/>
    </row>
    <row r="109" spans="2:10" s="195" customFormat="1">
      <c r="B109" s="287"/>
      <c r="C109" s="289"/>
      <c r="D109" s="69" t="s">
        <v>19</v>
      </c>
      <c r="E109" s="224"/>
      <c r="F109" s="217"/>
      <c r="G109" s="217"/>
      <c r="H109" s="240">
        <v>4.9690000000000003</v>
      </c>
      <c r="I109" s="217"/>
      <c r="J109" s="217"/>
    </row>
    <row r="110" spans="2:10" s="195" customFormat="1">
      <c r="B110" s="287" t="s">
        <v>458</v>
      </c>
      <c r="C110" s="288" t="s">
        <v>347</v>
      </c>
      <c r="D110" s="222" t="s">
        <v>86</v>
      </c>
      <c r="E110" s="217"/>
      <c r="F110" s="217"/>
      <c r="G110" s="217"/>
      <c r="H110" s="239">
        <f>H112+H113+H114</f>
        <v>0</v>
      </c>
      <c r="I110" s="217"/>
      <c r="J110" s="217"/>
    </row>
    <row r="111" spans="2:10" s="195" customFormat="1">
      <c r="B111" s="287"/>
      <c r="C111" s="288"/>
      <c r="D111" s="221" t="s">
        <v>87</v>
      </c>
      <c r="E111" s="217"/>
      <c r="F111" s="217"/>
      <c r="G111" s="217"/>
      <c r="H111" s="240"/>
      <c r="I111" s="217"/>
      <c r="J111" s="217"/>
    </row>
    <row r="112" spans="2:10" s="195" customFormat="1">
      <c r="B112" s="287"/>
      <c r="C112" s="289"/>
      <c r="D112" s="69" t="s">
        <v>454</v>
      </c>
      <c r="E112" s="224"/>
      <c r="F112" s="217"/>
      <c r="G112" s="217"/>
      <c r="H112" s="240"/>
      <c r="I112" s="217"/>
      <c r="J112" s="217"/>
    </row>
    <row r="113" spans="2:10" s="195" customFormat="1" ht="27" customHeight="1">
      <c r="B113" s="287"/>
      <c r="C113" s="289"/>
      <c r="D113" s="69" t="s">
        <v>18</v>
      </c>
      <c r="E113" s="224"/>
      <c r="F113" s="217"/>
      <c r="G113" s="217"/>
      <c r="H113" s="240"/>
      <c r="I113" s="217"/>
      <c r="J113" s="217"/>
    </row>
    <row r="114" spans="2:10" s="195" customFormat="1" ht="31.5" customHeight="1">
      <c r="B114" s="287"/>
      <c r="C114" s="289"/>
      <c r="D114" s="69" t="s">
        <v>19</v>
      </c>
      <c r="E114" s="224"/>
      <c r="F114" s="217"/>
      <c r="G114" s="217"/>
      <c r="H114" s="240"/>
      <c r="I114" s="217"/>
      <c r="J114" s="217"/>
    </row>
    <row r="115" spans="2:10" s="195" customFormat="1">
      <c r="B115" s="287" t="s">
        <v>459</v>
      </c>
      <c r="C115" s="288" t="s">
        <v>348</v>
      </c>
      <c r="D115" s="222" t="s">
        <v>86</v>
      </c>
      <c r="E115" s="217"/>
      <c r="F115" s="217"/>
      <c r="G115" s="217"/>
      <c r="H115" s="239">
        <f>H117+H118+H119</f>
        <v>156795.33199999999</v>
      </c>
      <c r="I115" s="217"/>
      <c r="J115" s="217"/>
    </row>
    <row r="116" spans="2:10" s="195" customFormat="1">
      <c r="B116" s="287"/>
      <c r="C116" s="288"/>
      <c r="D116" s="221" t="s">
        <v>87</v>
      </c>
      <c r="E116" s="217"/>
      <c r="F116" s="217"/>
      <c r="G116" s="217"/>
      <c r="H116" s="240"/>
      <c r="I116" s="217"/>
      <c r="J116" s="217"/>
    </row>
    <row r="117" spans="2:10" s="195" customFormat="1">
      <c r="B117" s="287"/>
      <c r="C117" s="289"/>
      <c r="D117" s="69" t="s">
        <v>454</v>
      </c>
      <c r="E117" s="224"/>
      <c r="F117" s="217"/>
      <c r="G117" s="217"/>
      <c r="H117" s="240"/>
      <c r="I117" s="217"/>
      <c r="J117" s="217"/>
    </row>
    <row r="118" spans="2:10" s="195" customFormat="1">
      <c r="B118" s="287"/>
      <c r="C118" s="289"/>
      <c r="D118" s="69" t="s">
        <v>18</v>
      </c>
      <c r="E118" s="224"/>
      <c r="F118" s="217"/>
      <c r="G118" s="217"/>
      <c r="H118" s="240">
        <v>142773.1195</v>
      </c>
      <c r="I118" s="217"/>
      <c r="J118" s="217"/>
    </row>
    <row r="119" spans="2:10" s="195" customFormat="1">
      <c r="B119" s="287"/>
      <c r="C119" s="289"/>
      <c r="D119" s="69" t="s">
        <v>19</v>
      </c>
      <c r="E119" s="224"/>
      <c r="F119" s="217"/>
      <c r="G119" s="217"/>
      <c r="H119" s="240">
        <v>14022.2125</v>
      </c>
      <c r="I119" s="217"/>
      <c r="J119" s="217"/>
    </row>
    <row r="120" spans="2:10" s="195" customFormat="1">
      <c r="B120" s="287" t="s">
        <v>479</v>
      </c>
      <c r="C120" s="288" t="s">
        <v>491</v>
      </c>
      <c r="D120" s="222" t="s">
        <v>86</v>
      </c>
      <c r="E120" s="217"/>
      <c r="F120" s="217"/>
      <c r="G120" s="217"/>
      <c r="H120" s="239">
        <f>H122+H123+H124</f>
        <v>1522.7565500000001</v>
      </c>
      <c r="I120" s="217"/>
      <c r="J120" s="217"/>
    </row>
    <row r="121" spans="2:10" s="195" customFormat="1">
      <c r="B121" s="287"/>
      <c r="C121" s="288"/>
      <c r="D121" s="221" t="s">
        <v>87</v>
      </c>
      <c r="E121" s="217"/>
      <c r="F121" s="217"/>
      <c r="G121" s="217"/>
      <c r="H121" s="240"/>
      <c r="I121" s="217"/>
      <c r="J121" s="217"/>
    </row>
    <row r="122" spans="2:10" s="195" customFormat="1">
      <c r="B122" s="287"/>
      <c r="C122" s="289"/>
      <c r="D122" s="69" t="s">
        <v>454</v>
      </c>
      <c r="E122" s="224"/>
      <c r="F122" s="217"/>
      <c r="G122" s="217"/>
      <c r="H122" s="240"/>
      <c r="I122" s="217"/>
      <c r="J122" s="217"/>
    </row>
    <row r="123" spans="2:10" s="195" customFormat="1">
      <c r="B123" s="287"/>
      <c r="C123" s="289"/>
      <c r="D123" s="69" t="s">
        <v>18</v>
      </c>
      <c r="E123" s="224"/>
      <c r="F123" s="217"/>
      <c r="G123" s="217"/>
      <c r="H123" s="240">
        <v>761.37654999999995</v>
      </c>
      <c r="I123" s="217"/>
      <c r="J123" s="217"/>
    </row>
    <row r="124" spans="2:10" s="195" customFormat="1">
      <c r="B124" s="287"/>
      <c r="C124" s="289"/>
      <c r="D124" s="69" t="s">
        <v>19</v>
      </c>
      <c r="E124" s="224"/>
      <c r="F124" s="217"/>
      <c r="G124" s="217"/>
      <c r="H124" s="240">
        <v>761.38</v>
      </c>
      <c r="I124" s="217"/>
      <c r="J124" s="217"/>
    </row>
    <row r="125" spans="2:10" s="195" customFormat="1">
      <c r="B125" s="287" t="s">
        <v>460</v>
      </c>
      <c r="C125" s="288" t="s">
        <v>349</v>
      </c>
      <c r="D125" s="222" t="s">
        <v>86</v>
      </c>
      <c r="E125" s="217"/>
      <c r="F125" s="217"/>
      <c r="G125" s="217"/>
      <c r="H125" s="239">
        <f>H127+H128+H129</f>
        <v>5013.54558</v>
      </c>
      <c r="I125" s="217"/>
      <c r="J125" s="217"/>
    </row>
    <row r="126" spans="2:10" s="195" customFormat="1">
      <c r="B126" s="287"/>
      <c r="C126" s="288"/>
      <c r="D126" s="221" t="s">
        <v>87</v>
      </c>
      <c r="E126" s="217"/>
      <c r="F126" s="217"/>
      <c r="G126" s="217"/>
      <c r="H126" s="240"/>
      <c r="I126" s="217"/>
      <c r="J126" s="217"/>
    </row>
    <row r="127" spans="2:10" s="195" customFormat="1">
      <c r="B127" s="287"/>
      <c r="C127" s="289"/>
      <c r="D127" s="69" t="s">
        <v>454</v>
      </c>
      <c r="E127" s="224"/>
      <c r="F127" s="217"/>
      <c r="G127" s="217"/>
      <c r="H127" s="240"/>
      <c r="I127" s="217"/>
      <c r="J127" s="217"/>
    </row>
    <row r="128" spans="2:10" s="195" customFormat="1">
      <c r="B128" s="287"/>
      <c r="C128" s="289"/>
      <c r="D128" s="69" t="s">
        <v>18</v>
      </c>
      <c r="E128" s="224"/>
      <c r="F128" s="217"/>
      <c r="G128" s="217"/>
      <c r="H128" s="240"/>
      <c r="I128" s="217"/>
      <c r="J128" s="217"/>
    </row>
    <row r="129" spans="2:10" s="195" customFormat="1">
      <c r="B129" s="287"/>
      <c r="C129" s="289"/>
      <c r="D129" s="69" t="s">
        <v>19</v>
      </c>
      <c r="E129" s="224"/>
      <c r="F129" s="217"/>
      <c r="G129" s="217"/>
      <c r="H129" s="240">
        <v>5013.54558</v>
      </c>
      <c r="I129" s="217"/>
      <c r="J129" s="217"/>
    </row>
    <row r="130" spans="2:10" s="195" customFormat="1" ht="15.75" customHeight="1">
      <c r="B130" s="287" t="s">
        <v>461</v>
      </c>
      <c r="C130" s="288" t="s">
        <v>492</v>
      </c>
      <c r="D130" s="222" t="s">
        <v>86</v>
      </c>
      <c r="E130" s="216"/>
      <c r="F130" s="216"/>
      <c r="G130" s="216"/>
      <c r="H130" s="239">
        <f>H132+H133+H134</f>
        <v>4199.2037199999995</v>
      </c>
      <c r="I130" s="216"/>
      <c r="J130" s="216"/>
    </row>
    <row r="131" spans="2:10" s="195" customFormat="1">
      <c r="B131" s="287"/>
      <c r="C131" s="288"/>
      <c r="D131" s="221" t="s">
        <v>87</v>
      </c>
      <c r="E131" s="216"/>
      <c r="F131" s="216"/>
      <c r="G131" s="216"/>
      <c r="H131" s="240"/>
      <c r="I131" s="216"/>
      <c r="J131" s="216"/>
    </row>
    <row r="132" spans="2:10" s="195" customFormat="1">
      <c r="B132" s="287"/>
      <c r="C132" s="289"/>
      <c r="D132" s="69" t="s">
        <v>454</v>
      </c>
      <c r="E132" s="223"/>
      <c r="F132" s="216"/>
      <c r="G132" s="216"/>
      <c r="H132" s="240">
        <v>3606.2159299999998</v>
      </c>
      <c r="I132" s="216"/>
      <c r="J132" s="216"/>
    </row>
    <row r="133" spans="2:10" s="195" customFormat="1">
      <c r="B133" s="287"/>
      <c r="C133" s="289"/>
      <c r="D133" s="69" t="s">
        <v>18</v>
      </c>
      <c r="E133" s="223"/>
      <c r="F133" s="216"/>
      <c r="G133" s="216"/>
      <c r="H133" s="240">
        <v>587.05799999999999</v>
      </c>
      <c r="I133" s="216"/>
      <c r="J133" s="216"/>
    </row>
    <row r="134" spans="2:10" s="195" customFormat="1">
      <c r="B134" s="287"/>
      <c r="C134" s="289"/>
      <c r="D134" s="69" t="s">
        <v>19</v>
      </c>
      <c r="E134" s="223"/>
      <c r="F134" s="216"/>
      <c r="G134" s="216"/>
      <c r="H134" s="240">
        <v>5.9297899999999997</v>
      </c>
      <c r="I134" s="216"/>
      <c r="J134" s="216"/>
    </row>
    <row r="135" spans="2:10" s="195" customFormat="1">
      <c r="B135" s="287" t="s">
        <v>480</v>
      </c>
      <c r="C135" s="288" t="s">
        <v>494</v>
      </c>
      <c r="D135" s="222" t="s">
        <v>86</v>
      </c>
      <c r="E135" s="217"/>
      <c r="F135" s="217"/>
      <c r="G135" s="217"/>
      <c r="H135" s="239">
        <f>H137+H138+H139</f>
        <v>42.383090000000003</v>
      </c>
      <c r="I135" s="217"/>
      <c r="J135" s="217"/>
    </row>
    <row r="136" spans="2:10" s="195" customFormat="1">
      <c r="B136" s="287"/>
      <c r="C136" s="288"/>
      <c r="D136" s="221" t="s">
        <v>87</v>
      </c>
      <c r="E136" s="217"/>
      <c r="F136" s="217"/>
      <c r="G136" s="217"/>
      <c r="H136" s="240"/>
      <c r="I136" s="217"/>
      <c r="J136" s="217"/>
    </row>
    <row r="137" spans="2:10" s="195" customFormat="1">
      <c r="B137" s="287"/>
      <c r="C137" s="289"/>
      <c r="D137" s="69" t="s">
        <v>454</v>
      </c>
      <c r="E137" s="224"/>
      <c r="F137" s="217"/>
      <c r="G137" s="217"/>
      <c r="H137" s="240"/>
      <c r="I137" s="217"/>
      <c r="J137" s="217"/>
    </row>
    <row r="138" spans="2:10" s="195" customFormat="1">
      <c r="B138" s="287"/>
      <c r="C138" s="289"/>
      <c r="D138" s="69" t="s">
        <v>18</v>
      </c>
      <c r="E138" s="224"/>
      <c r="F138" s="217"/>
      <c r="G138" s="217"/>
      <c r="H138" s="240"/>
      <c r="I138" s="217"/>
      <c r="J138" s="217"/>
    </row>
    <row r="139" spans="2:10" s="195" customFormat="1">
      <c r="B139" s="287"/>
      <c r="C139" s="289"/>
      <c r="D139" s="69" t="s">
        <v>19</v>
      </c>
      <c r="E139" s="224"/>
      <c r="F139" s="217"/>
      <c r="G139" s="217"/>
      <c r="H139" s="240">
        <v>42.383090000000003</v>
      </c>
      <c r="I139" s="217"/>
      <c r="J139" s="217"/>
    </row>
    <row r="140" spans="2:10" s="195" customFormat="1">
      <c r="B140" s="287" t="s">
        <v>481</v>
      </c>
      <c r="C140" s="288" t="s">
        <v>352</v>
      </c>
      <c r="D140" s="222" t="s">
        <v>86</v>
      </c>
      <c r="E140" s="217"/>
      <c r="F140" s="217"/>
      <c r="G140" s="217"/>
      <c r="H140" s="239">
        <f>H142+H143+H144</f>
        <v>0</v>
      </c>
      <c r="I140" s="217"/>
      <c r="J140" s="217"/>
    </row>
    <row r="141" spans="2:10" s="195" customFormat="1">
      <c r="B141" s="287"/>
      <c r="C141" s="288"/>
      <c r="D141" s="221" t="s">
        <v>87</v>
      </c>
      <c r="E141" s="217"/>
      <c r="F141" s="217"/>
      <c r="G141" s="217"/>
      <c r="H141" s="240"/>
      <c r="I141" s="217"/>
      <c r="J141" s="217"/>
    </row>
    <row r="142" spans="2:10" s="195" customFormat="1">
      <c r="B142" s="287"/>
      <c r="C142" s="289"/>
      <c r="D142" s="69" t="s">
        <v>454</v>
      </c>
      <c r="E142" s="224"/>
      <c r="F142" s="217"/>
      <c r="G142" s="217"/>
      <c r="H142" s="240"/>
      <c r="I142" s="217"/>
      <c r="J142" s="217"/>
    </row>
    <row r="143" spans="2:10" s="195" customFormat="1">
      <c r="B143" s="287"/>
      <c r="C143" s="289"/>
      <c r="D143" s="69" t="s">
        <v>18</v>
      </c>
      <c r="E143" s="224"/>
      <c r="F143" s="217"/>
      <c r="G143" s="217"/>
      <c r="H143" s="240"/>
      <c r="I143" s="217"/>
      <c r="J143" s="217"/>
    </row>
    <row r="144" spans="2:10" s="195" customFormat="1">
      <c r="B144" s="287"/>
      <c r="C144" s="289"/>
      <c r="D144" s="69" t="s">
        <v>19</v>
      </c>
      <c r="E144" s="224"/>
      <c r="F144" s="217"/>
      <c r="G144" s="217"/>
      <c r="H144" s="240"/>
      <c r="I144" s="217"/>
      <c r="J144" s="217"/>
    </row>
    <row r="145" spans="2:10" s="195" customFormat="1">
      <c r="B145" s="287" t="s">
        <v>482</v>
      </c>
      <c r="C145" s="288" t="s">
        <v>353</v>
      </c>
      <c r="D145" s="222" t="s">
        <v>86</v>
      </c>
      <c r="E145" s="217"/>
      <c r="F145" s="217"/>
      <c r="G145" s="217"/>
      <c r="H145" s="239">
        <f>H147+H148+H149</f>
        <v>0</v>
      </c>
      <c r="I145" s="217"/>
      <c r="J145" s="217"/>
    </row>
    <row r="146" spans="2:10" s="195" customFormat="1">
      <c r="B146" s="287"/>
      <c r="C146" s="288"/>
      <c r="D146" s="221" t="s">
        <v>87</v>
      </c>
      <c r="E146" s="217"/>
      <c r="F146" s="217"/>
      <c r="G146" s="217"/>
      <c r="H146" s="240"/>
      <c r="I146" s="217"/>
      <c r="J146" s="217"/>
    </row>
    <row r="147" spans="2:10" s="195" customFormat="1">
      <c r="B147" s="287"/>
      <c r="C147" s="289"/>
      <c r="D147" s="69" t="s">
        <v>454</v>
      </c>
      <c r="E147" s="224"/>
      <c r="F147" s="217"/>
      <c r="G147" s="217"/>
      <c r="H147" s="240"/>
      <c r="I147" s="217"/>
      <c r="J147" s="217"/>
    </row>
    <row r="148" spans="2:10" s="195" customFormat="1">
      <c r="B148" s="287"/>
      <c r="C148" s="289"/>
      <c r="D148" s="69" t="s">
        <v>18</v>
      </c>
      <c r="E148" s="224"/>
      <c r="F148" s="217"/>
      <c r="G148" s="217"/>
      <c r="H148" s="240"/>
      <c r="I148" s="217"/>
      <c r="J148" s="217"/>
    </row>
    <row r="149" spans="2:10" s="195" customFormat="1">
      <c r="B149" s="287"/>
      <c r="C149" s="289"/>
      <c r="D149" s="69" t="s">
        <v>19</v>
      </c>
      <c r="E149" s="224"/>
      <c r="F149" s="217"/>
      <c r="G149" s="217"/>
      <c r="H149" s="240"/>
      <c r="I149" s="217"/>
      <c r="J149" s="217"/>
    </row>
    <row r="150" spans="2:10" s="195" customFormat="1">
      <c r="B150" s="287" t="s">
        <v>483</v>
      </c>
      <c r="C150" s="288" t="s">
        <v>354</v>
      </c>
      <c r="D150" s="222" t="s">
        <v>86</v>
      </c>
      <c r="E150" s="217"/>
      <c r="F150" s="217"/>
      <c r="G150" s="217"/>
      <c r="H150" s="239">
        <f>H152+H153+H154</f>
        <v>0</v>
      </c>
      <c r="I150" s="217"/>
      <c r="J150" s="217"/>
    </row>
    <row r="151" spans="2:10" s="195" customFormat="1">
      <c r="B151" s="287"/>
      <c r="C151" s="288"/>
      <c r="D151" s="221" t="s">
        <v>87</v>
      </c>
      <c r="E151" s="217"/>
      <c r="F151" s="217"/>
      <c r="G151" s="217"/>
      <c r="H151" s="240"/>
      <c r="I151" s="217"/>
      <c r="J151" s="217"/>
    </row>
    <row r="152" spans="2:10" s="195" customFormat="1">
      <c r="B152" s="287"/>
      <c r="C152" s="289"/>
      <c r="D152" s="69" t="s">
        <v>454</v>
      </c>
      <c r="E152" s="224"/>
      <c r="F152" s="217"/>
      <c r="G152" s="217"/>
      <c r="H152" s="240"/>
      <c r="I152" s="217"/>
      <c r="J152" s="217"/>
    </row>
    <row r="153" spans="2:10" s="195" customFormat="1">
      <c r="B153" s="287"/>
      <c r="C153" s="289"/>
      <c r="D153" s="69" t="s">
        <v>18</v>
      </c>
      <c r="E153" s="224"/>
      <c r="F153" s="217"/>
      <c r="G153" s="217"/>
      <c r="H153" s="240"/>
      <c r="I153" s="217"/>
      <c r="J153" s="217"/>
    </row>
    <row r="154" spans="2:10" s="195" customFormat="1">
      <c r="B154" s="287"/>
      <c r="C154" s="289"/>
      <c r="D154" s="69" t="s">
        <v>19</v>
      </c>
      <c r="E154" s="224"/>
      <c r="F154" s="217"/>
      <c r="G154" s="217"/>
      <c r="H154" s="240"/>
      <c r="I154" s="217"/>
      <c r="J154" s="217"/>
    </row>
    <row r="155" spans="2:10" s="195" customFormat="1" ht="15.75" customHeight="1">
      <c r="B155" s="287" t="s">
        <v>462</v>
      </c>
      <c r="C155" s="288" t="s">
        <v>355</v>
      </c>
      <c r="D155" s="222" t="s">
        <v>86</v>
      </c>
      <c r="E155" s="216"/>
      <c r="F155" s="216"/>
      <c r="G155" s="216"/>
      <c r="H155" s="239">
        <f>H157+H158+H159</f>
        <v>598.79999999999995</v>
      </c>
      <c r="I155" s="216"/>
      <c r="J155" s="216"/>
    </row>
    <row r="156" spans="2:10" s="195" customFormat="1">
      <c r="B156" s="287"/>
      <c r="C156" s="288"/>
      <c r="D156" s="221" t="s">
        <v>87</v>
      </c>
      <c r="E156" s="216"/>
      <c r="F156" s="216"/>
      <c r="G156" s="216"/>
      <c r="H156" s="240"/>
      <c r="I156" s="216"/>
      <c r="J156" s="216"/>
    </row>
    <row r="157" spans="2:10" s="195" customFormat="1">
      <c r="B157" s="287"/>
      <c r="C157" s="289"/>
      <c r="D157" s="69" t="s">
        <v>454</v>
      </c>
      <c r="E157" s="223"/>
      <c r="F157" s="216"/>
      <c r="G157" s="216"/>
      <c r="H157" s="240"/>
      <c r="I157" s="216"/>
      <c r="J157" s="216"/>
    </row>
    <row r="158" spans="2:10" s="195" customFormat="1">
      <c r="B158" s="287"/>
      <c r="C158" s="289"/>
      <c r="D158" s="69" t="s">
        <v>18</v>
      </c>
      <c r="E158" s="223"/>
      <c r="F158" s="216"/>
      <c r="G158" s="216"/>
      <c r="H158" s="240">
        <v>598.79999999999995</v>
      </c>
      <c r="I158" s="216"/>
      <c r="J158" s="216"/>
    </row>
    <row r="159" spans="2:10" s="195" customFormat="1">
      <c r="B159" s="287"/>
      <c r="C159" s="289"/>
      <c r="D159" s="69" t="s">
        <v>19</v>
      </c>
      <c r="E159" s="223"/>
      <c r="F159" s="216"/>
      <c r="G159" s="216"/>
      <c r="H159" s="240"/>
      <c r="I159" s="216"/>
      <c r="J159" s="216"/>
    </row>
    <row r="160" spans="2:10" s="195" customFormat="1">
      <c r="B160" s="287" t="s">
        <v>484</v>
      </c>
      <c r="C160" s="288" t="s">
        <v>356</v>
      </c>
      <c r="D160" s="222" t="s">
        <v>86</v>
      </c>
      <c r="E160" s="217"/>
      <c r="F160" s="217"/>
      <c r="G160" s="217"/>
      <c r="H160" s="239">
        <f>H162+H163+H164</f>
        <v>0</v>
      </c>
      <c r="I160" s="217"/>
      <c r="J160" s="217"/>
    </row>
    <row r="161" spans="2:10" s="195" customFormat="1">
      <c r="B161" s="287"/>
      <c r="C161" s="288"/>
      <c r="D161" s="221" t="s">
        <v>87</v>
      </c>
      <c r="E161" s="217"/>
      <c r="F161" s="217"/>
      <c r="G161" s="217"/>
      <c r="H161" s="240"/>
      <c r="I161" s="217"/>
      <c r="J161" s="217"/>
    </row>
    <row r="162" spans="2:10" s="195" customFormat="1">
      <c r="B162" s="287"/>
      <c r="C162" s="289"/>
      <c r="D162" s="69" t="s">
        <v>454</v>
      </c>
      <c r="E162" s="224"/>
      <c r="F162" s="217"/>
      <c r="G162" s="217"/>
      <c r="H162" s="240"/>
      <c r="I162" s="217"/>
      <c r="J162" s="217"/>
    </row>
    <row r="163" spans="2:10" s="195" customFormat="1">
      <c r="B163" s="287"/>
      <c r="C163" s="289"/>
      <c r="D163" s="69" t="s">
        <v>18</v>
      </c>
      <c r="E163" s="224"/>
      <c r="F163" s="217"/>
      <c r="G163" s="217"/>
      <c r="H163" s="240"/>
      <c r="I163" s="217"/>
      <c r="J163" s="217"/>
    </row>
    <row r="164" spans="2:10" s="195" customFormat="1">
      <c r="B164" s="287"/>
      <c r="C164" s="289"/>
      <c r="D164" s="69" t="s">
        <v>19</v>
      </c>
      <c r="E164" s="224"/>
      <c r="F164" s="217"/>
      <c r="G164" s="217"/>
      <c r="H164" s="240"/>
      <c r="I164" s="217"/>
      <c r="J164" s="217"/>
    </row>
    <row r="165" spans="2:10" s="195" customFormat="1">
      <c r="B165" s="287" t="s">
        <v>485</v>
      </c>
      <c r="C165" s="288" t="s">
        <v>357</v>
      </c>
      <c r="D165" s="222" t="s">
        <v>86</v>
      </c>
      <c r="E165" s="217"/>
      <c r="F165" s="217"/>
      <c r="G165" s="217"/>
      <c r="H165" s="239">
        <f>H167+H168+H169</f>
        <v>0</v>
      </c>
      <c r="I165" s="217"/>
      <c r="J165" s="217"/>
    </row>
    <row r="166" spans="2:10" s="195" customFormat="1">
      <c r="B166" s="287"/>
      <c r="C166" s="288"/>
      <c r="D166" s="221" t="s">
        <v>87</v>
      </c>
      <c r="E166" s="217"/>
      <c r="F166" s="217"/>
      <c r="G166" s="217"/>
      <c r="H166" s="240"/>
      <c r="I166" s="217"/>
      <c r="J166" s="217"/>
    </row>
    <row r="167" spans="2:10" s="195" customFormat="1">
      <c r="B167" s="287"/>
      <c r="C167" s="289"/>
      <c r="D167" s="69" t="s">
        <v>454</v>
      </c>
      <c r="E167" s="224"/>
      <c r="F167" s="217"/>
      <c r="G167" s="217"/>
      <c r="H167" s="240"/>
      <c r="I167" s="217"/>
      <c r="J167" s="217"/>
    </row>
    <row r="168" spans="2:10" s="195" customFormat="1">
      <c r="B168" s="287"/>
      <c r="C168" s="289"/>
      <c r="D168" s="69" t="s">
        <v>18</v>
      </c>
      <c r="E168" s="224"/>
      <c r="F168" s="217"/>
      <c r="G168" s="217"/>
      <c r="H168" s="240"/>
      <c r="I168" s="217"/>
      <c r="J168" s="217"/>
    </row>
    <row r="169" spans="2:10" s="195" customFormat="1">
      <c r="B169" s="287"/>
      <c r="C169" s="289"/>
      <c r="D169" s="69" t="s">
        <v>19</v>
      </c>
      <c r="E169" s="224"/>
      <c r="F169" s="217"/>
      <c r="G169" s="217"/>
      <c r="H169" s="240"/>
      <c r="I169" s="217"/>
      <c r="J169" s="217"/>
    </row>
    <row r="170" spans="2:10" s="195" customFormat="1">
      <c r="B170" s="287" t="s">
        <v>486</v>
      </c>
      <c r="C170" s="288" t="s">
        <v>358</v>
      </c>
      <c r="D170" s="222" t="s">
        <v>86</v>
      </c>
      <c r="E170" s="217"/>
      <c r="F170" s="217"/>
      <c r="G170" s="217"/>
      <c r="H170" s="239">
        <f>H172+H173+H174</f>
        <v>0</v>
      </c>
      <c r="I170" s="217"/>
      <c r="J170" s="217"/>
    </row>
    <row r="171" spans="2:10" s="195" customFormat="1">
      <c r="B171" s="287"/>
      <c r="C171" s="288"/>
      <c r="D171" s="221" t="s">
        <v>87</v>
      </c>
      <c r="E171" s="217"/>
      <c r="F171" s="217"/>
      <c r="G171" s="217"/>
      <c r="H171" s="240"/>
      <c r="I171" s="217"/>
      <c r="J171" s="217"/>
    </row>
    <row r="172" spans="2:10" s="195" customFormat="1">
      <c r="B172" s="287"/>
      <c r="C172" s="289"/>
      <c r="D172" s="69" t="s">
        <v>454</v>
      </c>
      <c r="E172" s="224"/>
      <c r="F172" s="217"/>
      <c r="G172" s="217"/>
      <c r="H172" s="240"/>
      <c r="I172" s="217"/>
      <c r="J172" s="217"/>
    </row>
    <row r="173" spans="2:10" s="195" customFormat="1">
      <c r="B173" s="287"/>
      <c r="C173" s="289"/>
      <c r="D173" s="69" t="s">
        <v>18</v>
      </c>
      <c r="E173" s="224"/>
      <c r="F173" s="217"/>
      <c r="G173" s="217"/>
      <c r="H173" s="240"/>
      <c r="I173" s="217"/>
      <c r="J173" s="217"/>
    </row>
    <row r="174" spans="2:10" s="195" customFormat="1">
      <c r="B174" s="287"/>
      <c r="C174" s="289"/>
      <c r="D174" s="69" t="s">
        <v>19</v>
      </c>
      <c r="E174" s="224"/>
      <c r="F174" s="217"/>
      <c r="G174" s="217"/>
      <c r="H174" s="240"/>
      <c r="I174" s="217"/>
      <c r="J174" s="217"/>
    </row>
    <row r="175" spans="2:10" s="195" customFormat="1">
      <c r="B175" s="287" t="s">
        <v>487</v>
      </c>
      <c r="C175" s="288" t="s">
        <v>359</v>
      </c>
      <c r="D175" s="222" t="s">
        <v>86</v>
      </c>
      <c r="E175" s="217"/>
      <c r="F175" s="217"/>
      <c r="G175" s="217"/>
      <c r="H175" s="239">
        <f>H177+H178+H179</f>
        <v>0</v>
      </c>
      <c r="I175" s="217"/>
      <c r="J175" s="217"/>
    </row>
    <row r="176" spans="2:10" s="195" customFormat="1">
      <c r="B176" s="287"/>
      <c r="C176" s="288"/>
      <c r="D176" s="221" t="s">
        <v>87</v>
      </c>
      <c r="E176" s="217"/>
      <c r="F176" s="217"/>
      <c r="G176" s="217"/>
      <c r="H176" s="240"/>
      <c r="I176" s="217"/>
      <c r="J176" s="217"/>
    </row>
    <row r="177" spans="2:10" s="195" customFormat="1">
      <c r="B177" s="287"/>
      <c r="C177" s="289"/>
      <c r="D177" s="69" t="s">
        <v>454</v>
      </c>
      <c r="E177" s="224"/>
      <c r="F177" s="217"/>
      <c r="G177" s="217"/>
      <c r="H177" s="240"/>
      <c r="I177" s="217"/>
      <c r="J177" s="217"/>
    </row>
    <row r="178" spans="2:10" s="195" customFormat="1">
      <c r="B178" s="287"/>
      <c r="C178" s="289"/>
      <c r="D178" s="69" t="s">
        <v>18</v>
      </c>
      <c r="E178" s="224"/>
      <c r="F178" s="217"/>
      <c r="G178" s="217"/>
      <c r="H178" s="240"/>
      <c r="I178" s="217"/>
      <c r="J178" s="217"/>
    </row>
    <row r="179" spans="2:10" s="195" customFormat="1">
      <c r="B179" s="287"/>
      <c r="C179" s="289"/>
      <c r="D179" s="69" t="s">
        <v>19</v>
      </c>
      <c r="E179" s="224"/>
      <c r="F179" s="217"/>
      <c r="G179" s="217"/>
      <c r="H179" s="240"/>
      <c r="I179" s="217"/>
      <c r="J179" s="217"/>
    </row>
    <row r="180" spans="2:10" s="195" customFormat="1">
      <c r="B180" s="287" t="s">
        <v>488</v>
      </c>
      <c r="C180" s="288" t="s">
        <v>360</v>
      </c>
      <c r="D180" s="222" t="s">
        <v>86</v>
      </c>
      <c r="E180" s="217"/>
      <c r="F180" s="217"/>
      <c r="G180" s="217"/>
      <c r="H180" s="239">
        <f>H182+H183+H184</f>
        <v>0</v>
      </c>
      <c r="I180" s="217"/>
      <c r="J180" s="217"/>
    </row>
    <row r="181" spans="2:10" s="195" customFormat="1">
      <c r="B181" s="287"/>
      <c r="C181" s="288"/>
      <c r="D181" s="221" t="s">
        <v>87</v>
      </c>
      <c r="E181" s="217"/>
      <c r="F181" s="217"/>
      <c r="G181" s="217"/>
      <c r="H181" s="240"/>
      <c r="I181" s="217"/>
      <c r="J181" s="217"/>
    </row>
    <row r="182" spans="2:10" s="195" customFormat="1">
      <c r="B182" s="287"/>
      <c r="C182" s="289"/>
      <c r="D182" s="69" t="s">
        <v>454</v>
      </c>
      <c r="E182" s="224"/>
      <c r="F182" s="217"/>
      <c r="G182" s="217"/>
      <c r="H182" s="240"/>
      <c r="I182" s="217"/>
      <c r="J182" s="217"/>
    </row>
    <row r="183" spans="2:10" s="195" customFormat="1">
      <c r="B183" s="287"/>
      <c r="C183" s="289"/>
      <c r="D183" s="69" t="s">
        <v>18</v>
      </c>
      <c r="E183" s="224"/>
      <c r="F183" s="217"/>
      <c r="G183" s="217"/>
      <c r="H183" s="240"/>
      <c r="I183" s="217"/>
      <c r="J183" s="217"/>
    </row>
    <row r="184" spans="2:10" s="195" customFormat="1">
      <c r="B184" s="287"/>
      <c r="C184" s="289"/>
      <c r="D184" s="69" t="s">
        <v>19</v>
      </c>
      <c r="E184" s="224"/>
      <c r="F184" s="217"/>
      <c r="G184" s="217"/>
      <c r="H184" s="240"/>
      <c r="I184" s="217"/>
      <c r="J184" s="217"/>
    </row>
    <row r="185" spans="2:10" s="195" customFormat="1" ht="26.25" customHeight="1">
      <c r="B185" s="287" t="s">
        <v>463</v>
      </c>
      <c r="C185" s="288" t="s">
        <v>361</v>
      </c>
      <c r="D185" s="222" t="s">
        <v>86</v>
      </c>
      <c r="E185" s="217"/>
      <c r="F185" s="217"/>
      <c r="G185" s="217"/>
      <c r="H185" s="239">
        <f>H187+H188+H189</f>
        <v>71.61</v>
      </c>
      <c r="I185" s="217"/>
      <c r="J185" s="217"/>
    </row>
    <row r="186" spans="2:10" s="195" customFormat="1" ht="25.5" customHeight="1">
      <c r="B186" s="287"/>
      <c r="C186" s="288"/>
      <c r="D186" s="221" t="s">
        <v>87</v>
      </c>
      <c r="E186" s="217"/>
      <c r="F186" s="217"/>
      <c r="G186" s="217"/>
      <c r="H186" s="240"/>
      <c r="I186" s="217"/>
      <c r="J186" s="217"/>
    </row>
    <row r="187" spans="2:10" s="195" customFormat="1" ht="30" customHeight="1">
      <c r="B187" s="287"/>
      <c r="C187" s="289"/>
      <c r="D187" s="69" t="s">
        <v>454</v>
      </c>
      <c r="E187" s="224"/>
      <c r="F187" s="217"/>
      <c r="G187" s="217"/>
      <c r="H187" s="240">
        <v>71.61</v>
      </c>
      <c r="I187" s="217"/>
      <c r="J187" s="217"/>
    </row>
    <row r="188" spans="2:10" s="195" customFormat="1" ht="27" customHeight="1">
      <c r="B188" s="287"/>
      <c r="C188" s="289"/>
      <c r="D188" s="69" t="s">
        <v>18</v>
      </c>
      <c r="E188" s="224"/>
      <c r="F188" s="217"/>
      <c r="G188" s="217"/>
      <c r="H188" s="240"/>
      <c r="I188" s="217"/>
      <c r="J188" s="217"/>
    </row>
    <row r="189" spans="2:10" s="195" customFormat="1" ht="21" customHeight="1">
      <c r="B189" s="287"/>
      <c r="C189" s="289"/>
      <c r="D189" s="69" t="s">
        <v>19</v>
      </c>
      <c r="E189" s="224"/>
      <c r="F189" s="217"/>
      <c r="G189" s="217"/>
      <c r="H189" s="240"/>
      <c r="I189" s="217"/>
      <c r="J189" s="217"/>
    </row>
    <row r="190" spans="2:10" s="195" customFormat="1">
      <c r="B190" s="287" t="s">
        <v>464</v>
      </c>
      <c r="C190" s="288" t="s">
        <v>362</v>
      </c>
      <c r="D190" s="222" t="s">
        <v>86</v>
      </c>
      <c r="E190" s="217"/>
      <c r="F190" s="217"/>
      <c r="G190" s="217"/>
      <c r="H190" s="239">
        <f>H192+H193+H194</f>
        <v>0</v>
      </c>
      <c r="I190" s="217"/>
      <c r="J190" s="217"/>
    </row>
    <row r="191" spans="2:10" s="195" customFormat="1">
      <c r="B191" s="287"/>
      <c r="C191" s="288"/>
      <c r="D191" s="221" t="s">
        <v>87</v>
      </c>
      <c r="E191" s="217"/>
      <c r="F191" s="217"/>
      <c r="G191" s="217"/>
      <c r="H191" s="240"/>
      <c r="I191" s="217"/>
      <c r="J191" s="217"/>
    </row>
    <row r="192" spans="2:10" s="195" customFormat="1">
      <c r="B192" s="287"/>
      <c r="C192" s="289"/>
      <c r="D192" s="69" t="s">
        <v>454</v>
      </c>
      <c r="E192" s="224"/>
      <c r="F192" s="217"/>
      <c r="G192" s="217"/>
      <c r="H192" s="240"/>
      <c r="I192" s="217"/>
      <c r="J192" s="217"/>
    </row>
    <row r="193" spans="2:10" s="195" customFormat="1">
      <c r="B193" s="287"/>
      <c r="C193" s="289"/>
      <c r="D193" s="69" t="s">
        <v>18</v>
      </c>
      <c r="E193" s="224"/>
      <c r="F193" s="217"/>
      <c r="G193" s="217"/>
      <c r="H193" s="240"/>
      <c r="I193" s="217"/>
      <c r="J193" s="217"/>
    </row>
    <row r="194" spans="2:10" s="195" customFormat="1">
      <c r="B194" s="287"/>
      <c r="C194" s="289"/>
      <c r="D194" s="69" t="s">
        <v>19</v>
      </c>
      <c r="E194" s="224"/>
      <c r="F194" s="217"/>
      <c r="G194" s="217"/>
      <c r="H194" s="240"/>
      <c r="I194" s="217"/>
      <c r="J194" s="217"/>
    </row>
    <row r="195" spans="2:10" s="195" customFormat="1">
      <c r="B195" s="211"/>
      <c r="C195" s="225"/>
      <c r="D195" s="69"/>
      <c r="E195" s="224"/>
      <c r="F195" s="217"/>
      <c r="G195" s="217"/>
      <c r="H195" s="240"/>
      <c r="I195" s="217"/>
      <c r="J195" s="217"/>
    </row>
    <row r="196" spans="2:10" s="76" customFormat="1" ht="15.75" customHeight="1">
      <c r="B196" s="295" t="s">
        <v>48</v>
      </c>
      <c r="C196" s="296" t="s">
        <v>272</v>
      </c>
      <c r="D196" s="78" t="s">
        <v>86</v>
      </c>
      <c r="E196" s="81"/>
      <c r="F196" s="81"/>
      <c r="G196" s="81"/>
      <c r="H196" s="241">
        <f>H198+H199+H200</f>
        <v>5509.1867199999997</v>
      </c>
      <c r="I196" s="81"/>
      <c r="J196" s="81"/>
    </row>
    <row r="197" spans="2:10" s="76" customFormat="1" ht="18.75">
      <c r="B197" s="295"/>
      <c r="C197" s="296"/>
      <c r="D197" s="78" t="s">
        <v>87</v>
      </c>
      <c r="E197" s="81"/>
      <c r="F197" s="81"/>
      <c r="G197" s="81"/>
      <c r="H197" s="242"/>
      <c r="I197" s="81"/>
      <c r="J197" s="81"/>
    </row>
    <row r="198" spans="2:10" s="76" customFormat="1" ht="18.75">
      <c r="B198" s="295"/>
      <c r="C198" s="296"/>
      <c r="D198" s="69" t="s">
        <v>454</v>
      </c>
      <c r="E198" s="81"/>
      <c r="F198" s="81"/>
      <c r="G198" s="81"/>
      <c r="H198" s="242"/>
      <c r="I198" s="81"/>
      <c r="J198" s="81"/>
    </row>
    <row r="199" spans="2:10" s="76" customFormat="1" ht="18.75">
      <c r="B199" s="295"/>
      <c r="C199" s="296"/>
      <c r="D199" s="69" t="s">
        <v>18</v>
      </c>
      <c r="E199" s="81"/>
      <c r="F199" s="81"/>
      <c r="G199" s="81"/>
      <c r="H199" s="242">
        <v>5509.1867199999997</v>
      </c>
      <c r="I199" s="81"/>
      <c r="J199" s="81"/>
    </row>
    <row r="200" spans="2:10" s="76" customFormat="1" ht="18.75">
      <c r="B200" s="295"/>
      <c r="C200" s="296"/>
      <c r="D200" s="69" t="s">
        <v>19</v>
      </c>
      <c r="E200" s="81"/>
      <c r="F200" s="81"/>
      <c r="G200" s="81"/>
      <c r="H200" s="242"/>
      <c r="I200" s="81"/>
      <c r="J200" s="81"/>
    </row>
    <row r="201" spans="2:10" s="76" customFormat="1" ht="18.75">
      <c r="B201" s="226"/>
      <c r="C201" s="227"/>
      <c r="D201" s="78"/>
      <c r="E201" s="81"/>
      <c r="F201" s="81"/>
      <c r="G201" s="81"/>
      <c r="H201" s="242"/>
      <c r="I201" s="81"/>
      <c r="J201" s="81"/>
    </row>
    <row r="202" spans="2:10" s="76" customFormat="1" ht="15.75" customHeight="1">
      <c r="B202" s="295" t="s">
        <v>186</v>
      </c>
      <c r="C202" s="296" t="s">
        <v>273</v>
      </c>
      <c r="D202" s="78" t="s">
        <v>86</v>
      </c>
      <c r="E202" s="81"/>
      <c r="F202" s="81"/>
      <c r="G202" s="81"/>
      <c r="H202" s="241">
        <v>0</v>
      </c>
      <c r="I202" s="81"/>
      <c r="J202" s="81"/>
    </row>
    <row r="203" spans="2:10" s="76" customFormat="1" ht="18.75">
      <c r="B203" s="295"/>
      <c r="C203" s="296"/>
      <c r="D203" s="78" t="s">
        <v>87</v>
      </c>
      <c r="E203" s="81"/>
      <c r="F203" s="81"/>
      <c r="G203" s="81"/>
      <c r="H203" s="242"/>
      <c r="I203" s="81"/>
      <c r="J203" s="81"/>
    </row>
    <row r="204" spans="2:10" s="76" customFormat="1" ht="18.75">
      <c r="B204" s="295"/>
      <c r="C204" s="296"/>
      <c r="D204" s="69" t="s">
        <v>454</v>
      </c>
      <c r="E204" s="81"/>
      <c r="F204" s="81"/>
      <c r="G204" s="81"/>
      <c r="H204" s="242"/>
      <c r="I204" s="81"/>
      <c r="J204" s="81"/>
    </row>
    <row r="205" spans="2:10" s="76" customFormat="1" ht="18.75">
      <c r="B205" s="295"/>
      <c r="C205" s="296"/>
      <c r="D205" s="69" t="s">
        <v>18</v>
      </c>
      <c r="E205" s="81"/>
      <c r="F205" s="81"/>
      <c r="G205" s="81"/>
      <c r="H205" s="242"/>
      <c r="I205" s="81"/>
      <c r="J205" s="81"/>
    </row>
    <row r="206" spans="2:10" s="76" customFormat="1" ht="18.75">
      <c r="B206" s="295"/>
      <c r="C206" s="296"/>
      <c r="D206" s="69" t="s">
        <v>19</v>
      </c>
      <c r="E206" s="81"/>
      <c r="F206" s="81"/>
      <c r="G206" s="81"/>
      <c r="H206" s="242"/>
      <c r="I206" s="81"/>
      <c r="J206" s="81"/>
    </row>
    <row r="207" spans="2:10" s="76" customFormat="1" ht="18.75">
      <c r="B207" s="226"/>
      <c r="C207" s="227"/>
      <c r="D207" s="69"/>
      <c r="E207" s="81"/>
      <c r="F207" s="81"/>
      <c r="G207" s="81"/>
      <c r="H207" s="242"/>
      <c r="I207" s="81"/>
      <c r="J207" s="81"/>
    </row>
    <row r="208" spans="2:10" s="76" customFormat="1" ht="15.75" customHeight="1">
      <c r="B208" s="295" t="s">
        <v>205</v>
      </c>
      <c r="C208" s="296" t="s">
        <v>274</v>
      </c>
      <c r="D208" s="78" t="s">
        <v>86</v>
      </c>
      <c r="E208" s="81"/>
      <c r="F208" s="81"/>
      <c r="G208" s="81"/>
      <c r="H208" s="241">
        <f>H210+H211+H212</f>
        <v>1193.12264</v>
      </c>
      <c r="I208" s="81"/>
      <c r="J208" s="81"/>
    </row>
    <row r="209" spans="2:10" s="76" customFormat="1" ht="18.75">
      <c r="B209" s="295"/>
      <c r="C209" s="296"/>
      <c r="D209" s="78" t="s">
        <v>87</v>
      </c>
      <c r="E209" s="81"/>
      <c r="F209" s="81"/>
      <c r="G209" s="81"/>
      <c r="H209" s="242"/>
      <c r="I209" s="81"/>
      <c r="J209" s="81"/>
    </row>
    <row r="210" spans="2:10" s="76" customFormat="1" ht="18.75">
      <c r="B210" s="295"/>
      <c r="C210" s="296"/>
      <c r="D210" s="69" t="s">
        <v>454</v>
      </c>
      <c r="E210" s="81"/>
      <c r="F210" s="81"/>
      <c r="G210" s="81"/>
      <c r="H210" s="242"/>
      <c r="I210" s="81"/>
      <c r="J210" s="81"/>
    </row>
    <row r="211" spans="2:10" s="76" customFormat="1" ht="18.75">
      <c r="B211" s="295"/>
      <c r="C211" s="296"/>
      <c r="D211" s="69" t="s">
        <v>18</v>
      </c>
      <c r="E211" s="81"/>
      <c r="F211" s="81"/>
      <c r="G211" s="81"/>
      <c r="H211" s="242">
        <v>1177.24235</v>
      </c>
      <c r="I211" s="81"/>
      <c r="J211" s="81"/>
    </row>
    <row r="212" spans="2:10" s="76" customFormat="1" ht="18.75">
      <c r="B212" s="295"/>
      <c r="C212" s="296"/>
      <c r="D212" s="69" t="s">
        <v>19</v>
      </c>
      <c r="E212" s="81"/>
      <c r="F212" s="81"/>
      <c r="G212" s="81"/>
      <c r="H212" s="242">
        <v>15.88029</v>
      </c>
      <c r="I212" s="81"/>
      <c r="J212" s="81"/>
    </row>
    <row r="213" spans="2:10" s="76" customFormat="1" ht="18.75">
      <c r="B213" s="226"/>
      <c r="C213" s="227"/>
      <c r="D213" s="69"/>
      <c r="E213" s="81"/>
      <c r="F213" s="81"/>
      <c r="G213" s="81"/>
      <c r="H213" s="242"/>
      <c r="I213" s="81"/>
      <c r="J213" s="81"/>
    </row>
    <row r="214" spans="2:10" s="76" customFormat="1" ht="15.75" customHeight="1">
      <c r="B214" s="295" t="s">
        <v>275</v>
      </c>
      <c r="C214" s="296" t="s">
        <v>276</v>
      </c>
      <c r="D214" s="78" t="s">
        <v>86</v>
      </c>
      <c r="E214" s="81"/>
      <c r="F214" s="81"/>
      <c r="G214" s="81"/>
      <c r="H214" s="241">
        <f>H216+H217+H218</f>
        <v>2258.7600499999999</v>
      </c>
      <c r="I214" s="81"/>
      <c r="J214" s="81"/>
    </row>
    <row r="215" spans="2:10" s="76" customFormat="1" ht="18.75">
      <c r="B215" s="295"/>
      <c r="C215" s="296"/>
      <c r="D215" s="78" t="s">
        <v>87</v>
      </c>
      <c r="E215" s="81"/>
      <c r="F215" s="81"/>
      <c r="G215" s="81"/>
      <c r="H215" s="242"/>
      <c r="I215" s="81"/>
      <c r="J215" s="81"/>
    </row>
    <row r="216" spans="2:10" s="76" customFormat="1" ht="18.75">
      <c r="B216" s="295"/>
      <c r="C216" s="296"/>
      <c r="D216" s="69" t="s">
        <v>454</v>
      </c>
      <c r="E216" s="81"/>
      <c r="F216" s="81"/>
      <c r="G216" s="81"/>
      <c r="H216" s="242">
        <v>2180.7793799999999</v>
      </c>
      <c r="I216" s="81"/>
      <c r="J216" s="81"/>
    </row>
    <row r="217" spans="2:10" s="76" customFormat="1" ht="18.75">
      <c r="B217" s="295"/>
      <c r="C217" s="296"/>
      <c r="D217" s="69" t="s">
        <v>18</v>
      </c>
      <c r="E217" s="81"/>
      <c r="F217" s="81"/>
      <c r="G217" s="81"/>
      <c r="H217" s="242">
        <v>44.505670000000002</v>
      </c>
      <c r="I217" s="81"/>
      <c r="J217" s="81"/>
    </row>
    <row r="218" spans="2:10" s="76" customFormat="1" ht="18.75">
      <c r="B218" s="295"/>
      <c r="C218" s="296"/>
      <c r="D218" s="69" t="s">
        <v>19</v>
      </c>
      <c r="E218" s="81"/>
      <c r="F218" s="81"/>
      <c r="G218" s="81"/>
      <c r="H218" s="242">
        <f>32.875+0.6</f>
        <v>33.475000000000001</v>
      </c>
      <c r="I218" s="81"/>
      <c r="J218" s="81"/>
    </row>
    <row r="219" spans="2:10" s="76" customFormat="1" ht="18.75">
      <c r="B219" s="226"/>
      <c r="C219" s="227"/>
      <c r="D219" s="69"/>
      <c r="E219" s="81"/>
      <c r="F219" s="81"/>
      <c r="G219" s="81"/>
      <c r="H219" s="242"/>
      <c r="I219" s="81"/>
      <c r="J219" s="81"/>
    </row>
    <row r="220" spans="2:10" s="76" customFormat="1" ht="18.75">
      <c r="B220" s="226"/>
      <c r="C220" s="227"/>
      <c r="D220" s="69"/>
      <c r="E220" s="81"/>
      <c r="F220" s="81"/>
      <c r="G220" s="81"/>
      <c r="H220" s="242"/>
      <c r="I220" s="81"/>
      <c r="J220" s="81"/>
    </row>
    <row r="221" spans="2:10" s="76" customFormat="1" ht="15.75" customHeight="1">
      <c r="B221" s="297" t="s">
        <v>277</v>
      </c>
      <c r="C221" s="303" t="s">
        <v>278</v>
      </c>
      <c r="D221" s="78" t="s">
        <v>86</v>
      </c>
      <c r="E221" s="81"/>
      <c r="F221" s="81"/>
      <c r="G221" s="81"/>
      <c r="H221" s="241">
        <f>H223+H224+H225</f>
        <v>1306.67365</v>
      </c>
      <c r="I221" s="81"/>
      <c r="J221" s="81"/>
    </row>
    <row r="222" spans="2:10" s="76" customFormat="1" ht="18.75">
      <c r="B222" s="298"/>
      <c r="C222" s="304"/>
      <c r="D222" s="78" t="s">
        <v>87</v>
      </c>
      <c r="E222" s="81"/>
      <c r="F222" s="81"/>
      <c r="G222" s="81"/>
      <c r="H222" s="242"/>
      <c r="I222" s="81"/>
      <c r="J222" s="81"/>
    </row>
    <row r="223" spans="2:10" s="76" customFormat="1" ht="18.75">
      <c r="B223" s="298"/>
      <c r="C223" s="304"/>
      <c r="D223" s="69" t="s">
        <v>454</v>
      </c>
      <c r="E223" s="81"/>
      <c r="F223" s="81"/>
      <c r="G223" s="81"/>
      <c r="H223" s="242"/>
      <c r="I223" s="81"/>
      <c r="J223" s="81"/>
    </row>
    <row r="224" spans="2:10" s="76" customFormat="1" ht="18.75">
      <c r="B224" s="298"/>
      <c r="C224" s="304"/>
      <c r="D224" s="69" t="s">
        <v>18</v>
      </c>
      <c r="E224" s="81"/>
      <c r="F224" s="81"/>
      <c r="G224" s="81"/>
      <c r="H224" s="242">
        <v>240.03200000000001</v>
      </c>
      <c r="I224" s="81"/>
      <c r="J224" s="81"/>
    </row>
    <row r="225" spans="1:10" s="76" customFormat="1" ht="18.75">
      <c r="B225" s="299"/>
      <c r="C225" s="305"/>
      <c r="D225" s="69" t="s">
        <v>19</v>
      </c>
      <c r="E225" s="81"/>
      <c r="F225" s="81"/>
      <c r="G225" s="81"/>
      <c r="H225" s="242">
        <v>1066.64165</v>
      </c>
      <c r="I225" s="81"/>
      <c r="J225" s="81"/>
    </row>
    <row r="226" spans="1:10" s="76" customFormat="1" ht="18.75">
      <c r="B226" s="226"/>
      <c r="C226" s="227"/>
      <c r="D226" s="69"/>
      <c r="E226" s="81"/>
      <c r="F226" s="81"/>
      <c r="G226" s="81"/>
      <c r="H226" s="242"/>
      <c r="I226" s="81"/>
      <c r="J226" s="81"/>
    </row>
    <row r="227" spans="1:10" s="76" customFormat="1" ht="15.75" customHeight="1">
      <c r="B227" s="297" t="s">
        <v>453</v>
      </c>
      <c r="C227" s="303" t="s">
        <v>493</v>
      </c>
      <c r="D227" s="78" t="s">
        <v>86</v>
      </c>
      <c r="E227" s="81"/>
      <c r="F227" s="81"/>
      <c r="G227" s="81"/>
      <c r="H227" s="241">
        <f>H229+H230+H231</f>
        <v>253.6875</v>
      </c>
      <c r="I227" s="81"/>
      <c r="J227" s="81"/>
    </row>
    <row r="228" spans="1:10" s="76" customFormat="1" ht="18.75">
      <c r="B228" s="298"/>
      <c r="C228" s="304"/>
      <c r="D228" s="78" t="s">
        <v>87</v>
      </c>
      <c r="E228" s="81"/>
      <c r="F228" s="81"/>
      <c r="G228" s="81"/>
      <c r="H228" s="242"/>
      <c r="I228" s="81"/>
      <c r="J228" s="81"/>
    </row>
    <row r="229" spans="1:10" s="76" customFormat="1" ht="18.75">
      <c r="B229" s="298"/>
      <c r="C229" s="304"/>
      <c r="D229" s="69" t="s">
        <v>454</v>
      </c>
      <c r="E229" s="81"/>
      <c r="F229" s="81"/>
      <c r="G229" s="81"/>
      <c r="H229" s="242"/>
      <c r="I229" s="81"/>
      <c r="J229" s="81"/>
    </row>
    <row r="230" spans="1:10" s="76" customFormat="1" ht="18.75">
      <c r="B230" s="298"/>
      <c r="C230" s="304"/>
      <c r="D230" s="69" t="s">
        <v>18</v>
      </c>
      <c r="E230" s="81"/>
      <c r="F230" s="81"/>
      <c r="G230" s="81"/>
      <c r="H230" s="242">
        <v>253.6875</v>
      </c>
      <c r="I230" s="81"/>
      <c r="J230" s="81"/>
    </row>
    <row r="231" spans="1:10" s="76" customFormat="1" ht="18.75">
      <c r="B231" s="299"/>
      <c r="C231" s="305"/>
      <c r="D231" s="69" t="s">
        <v>19</v>
      </c>
      <c r="E231" s="81"/>
      <c r="F231" s="81"/>
      <c r="G231" s="81"/>
      <c r="H231" s="242"/>
      <c r="I231" s="81"/>
      <c r="J231" s="81"/>
    </row>
    <row r="232" spans="1:10" s="76" customFormat="1" ht="18.75">
      <c r="B232" s="231"/>
      <c r="C232" s="232"/>
      <c r="D232" s="69"/>
      <c r="E232" s="81"/>
      <c r="F232" s="81"/>
      <c r="G232" s="81"/>
      <c r="H232" s="242"/>
      <c r="I232" s="81"/>
      <c r="J232" s="81"/>
    </row>
    <row r="233" spans="1:10" s="76" customFormat="1" ht="15.75" customHeight="1">
      <c r="B233" s="297" t="s">
        <v>279</v>
      </c>
      <c r="C233" s="303" t="s">
        <v>280</v>
      </c>
      <c r="D233" s="78" t="s">
        <v>86</v>
      </c>
      <c r="E233" s="81"/>
      <c r="F233" s="81"/>
      <c r="G233" s="81"/>
      <c r="H233" s="242">
        <f>H235+H236+H237</f>
        <v>10640.559000000001</v>
      </c>
      <c r="I233" s="81"/>
      <c r="J233" s="81"/>
    </row>
    <row r="234" spans="1:10" s="76" customFormat="1" ht="18.75">
      <c r="B234" s="298"/>
      <c r="C234" s="304"/>
      <c r="D234" s="78" t="s">
        <v>87</v>
      </c>
      <c r="E234" s="81"/>
      <c r="F234" s="81"/>
      <c r="G234" s="81"/>
      <c r="H234" s="242"/>
      <c r="I234" s="81"/>
      <c r="J234" s="81"/>
    </row>
    <row r="235" spans="1:10" s="76" customFormat="1" ht="18.75">
      <c r="B235" s="298"/>
      <c r="C235" s="304"/>
      <c r="D235" s="69" t="s">
        <v>454</v>
      </c>
      <c r="E235" s="81"/>
      <c r="F235" s="81"/>
      <c r="G235" s="81"/>
      <c r="H235" s="242"/>
      <c r="I235" s="81"/>
      <c r="J235" s="81"/>
    </row>
    <row r="236" spans="1:10" s="76" customFormat="1" ht="18.75">
      <c r="B236" s="298"/>
      <c r="C236" s="304"/>
      <c r="D236" s="69" t="s">
        <v>18</v>
      </c>
      <c r="E236" s="81"/>
      <c r="F236" s="81"/>
      <c r="G236" s="81"/>
      <c r="H236" s="242">
        <v>48.52</v>
      </c>
      <c r="I236" s="81"/>
      <c r="J236" s="81"/>
    </row>
    <row r="237" spans="1:10" s="76" customFormat="1" ht="18.75">
      <c r="B237" s="299"/>
      <c r="C237" s="305"/>
      <c r="D237" s="69" t="s">
        <v>19</v>
      </c>
      <c r="E237" s="81"/>
      <c r="F237" s="81"/>
      <c r="G237" s="81"/>
      <c r="H237" s="242">
        <v>10592.039000000001</v>
      </c>
      <c r="I237" s="81"/>
      <c r="J237" s="81"/>
    </row>
    <row r="238" spans="1:10" s="76" customFormat="1" ht="18.75">
      <c r="B238" s="231"/>
      <c r="C238" s="232"/>
      <c r="D238" s="69"/>
      <c r="E238" s="81"/>
      <c r="F238" s="81"/>
      <c r="G238" s="81"/>
      <c r="H238" s="242"/>
      <c r="I238" s="81"/>
      <c r="J238" s="81"/>
    </row>
    <row r="239" spans="1:10" s="77" customFormat="1" ht="18.75" customHeight="1">
      <c r="A239" s="77" t="s">
        <v>273</v>
      </c>
      <c r="B239" s="297" t="s">
        <v>53</v>
      </c>
      <c r="C239" s="300" t="s">
        <v>95</v>
      </c>
      <c r="D239" s="78" t="s">
        <v>86</v>
      </c>
      <c r="E239" s="80"/>
      <c r="F239" s="80"/>
      <c r="G239" s="80"/>
      <c r="H239" s="242"/>
      <c r="I239" s="80"/>
      <c r="J239" s="80"/>
    </row>
    <row r="240" spans="1:10" s="77" customFormat="1" ht="18.75">
      <c r="B240" s="298"/>
      <c r="C240" s="301"/>
      <c r="D240" s="78" t="s">
        <v>87</v>
      </c>
      <c r="E240" s="80"/>
      <c r="F240" s="80"/>
      <c r="G240" s="80"/>
      <c r="H240" s="242"/>
      <c r="I240" s="80"/>
      <c r="J240" s="80"/>
    </row>
    <row r="241" spans="2:11" s="77" customFormat="1" ht="93.75" customHeight="1">
      <c r="B241" s="299"/>
      <c r="C241" s="302"/>
      <c r="D241" s="78" t="s">
        <v>11</v>
      </c>
      <c r="E241" s="80"/>
      <c r="F241" s="80"/>
      <c r="G241" s="80"/>
      <c r="H241" s="242"/>
      <c r="I241" s="80"/>
      <c r="J241" s="80"/>
    </row>
    <row r="242" spans="2:11" s="77" customFormat="1" ht="18.75">
      <c r="B242" s="293" t="s">
        <v>90</v>
      </c>
      <c r="C242" s="294" t="s">
        <v>94</v>
      </c>
      <c r="D242" s="78" t="s">
        <v>86</v>
      </c>
      <c r="E242" s="81"/>
      <c r="F242" s="81"/>
      <c r="G242" s="81"/>
      <c r="H242" s="242"/>
      <c r="I242" s="81"/>
      <c r="J242" s="81"/>
    </row>
    <row r="243" spans="2:11" s="77" customFormat="1" ht="18.75">
      <c r="B243" s="293"/>
      <c r="C243" s="294"/>
      <c r="D243" s="78" t="s">
        <v>87</v>
      </c>
      <c r="E243" s="81"/>
      <c r="F243" s="81"/>
      <c r="G243" s="81"/>
      <c r="H243" s="242"/>
      <c r="I243" s="81"/>
      <c r="J243" s="81"/>
    </row>
    <row r="244" spans="2:11" s="82" customFormat="1" ht="18.75">
      <c r="B244" s="293"/>
      <c r="C244" s="294"/>
      <c r="D244" s="78" t="s">
        <v>11</v>
      </c>
      <c r="E244" s="83"/>
      <c r="F244" s="83"/>
      <c r="G244" s="83"/>
      <c r="H244" s="243"/>
      <c r="I244" s="83"/>
      <c r="J244" s="83"/>
      <c r="K244" s="84"/>
    </row>
    <row r="245" spans="2:11" s="77" customFormat="1" ht="18.75">
      <c r="B245" s="82"/>
      <c r="C245" s="82"/>
      <c r="D245" s="78" t="s">
        <v>87</v>
      </c>
      <c r="E245" s="79"/>
      <c r="F245" s="79"/>
      <c r="G245" s="79"/>
      <c r="H245" s="241"/>
      <c r="I245" s="79"/>
      <c r="J245" s="79"/>
    </row>
    <row r="246" spans="2:11" s="77" customFormat="1" ht="39.75" customHeight="1">
      <c r="B246" s="82"/>
      <c r="C246" s="82"/>
      <c r="D246" s="78" t="s">
        <v>11</v>
      </c>
      <c r="E246" s="79"/>
      <c r="F246" s="79"/>
      <c r="G246" s="79"/>
      <c r="H246" s="241"/>
      <c r="I246" s="79"/>
      <c r="J246" s="79"/>
    </row>
    <row r="247" spans="2:11" s="77" customFormat="1" ht="18.75">
      <c r="B247" s="295" t="s">
        <v>53</v>
      </c>
      <c r="C247" s="306" t="s">
        <v>95</v>
      </c>
      <c r="D247" s="78" t="s">
        <v>86</v>
      </c>
      <c r="E247" s="80"/>
      <c r="F247" s="80"/>
      <c r="G247" s="80"/>
      <c r="H247" s="242"/>
      <c r="I247" s="80"/>
      <c r="J247" s="80"/>
    </row>
    <row r="248" spans="2:11" s="77" customFormat="1" ht="18.75">
      <c r="B248" s="295"/>
      <c r="C248" s="306"/>
      <c r="D248" s="78" t="s">
        <v>87</v>
      </c>
      <c r="E248" s="80"/>
      <c r="F248" s="80"/>
      <c r="G248" s="80"/>
      <c r="H248" s="242"/>
      <c r="I248" s="80"/>
      <c r="J248" s="80"/>
    </row>
    <row r="249" spans="2:11" s="77" customFormat="1" ht="117.75" customHeight="1">
      <c r="B249" s="295"/>
      <c r="C249" s="306"/>
      <c r="D249" s="78" t="s">
        <v>11</v>
      </c>
      <c r="E249" s="80"/>
      <c r="F249" s="80"/>
      <c r="G249" s="80"/>
      <c r="H249" s="242"/>
      <c r="I249" s="80"/>
      <c r="J249" s="80"/>
    </row>
    <row r="250" spans="2:11" s="77" customFormat="1" ht="18.75">
      <c r="B250" s="293" t="s">
        <v>90</v>
      </c>
      <c r="C250" s="294" t="s">
        <v>94</v>
      </c>
      <c r="D250" s="78" t="s">
        <v>86</v>
      </c>
      <c r="E250" s="81"/>
      <c r="F250" s="81"/>
      <c r="G250" s="81"/>
      <c r="H250" s="242"/>
      <c r="I250" s="81"/>
      <c r="J250" s="81"/>
    </row>
    <row r="251" spans="2:11" s="77" customFormat="1" ht="18.75">
      <c r="B251" s="293"/>
      <c r="C251" s="294"/>
      <c r="D251" s="78" t="s">
        <v>87</v>
      </c>
      <c r="E251" s="81"/>
      <c r="F251" s="81"/>
      <c r="G251" s="81"/>
      <c r="H251" s="242"/>
      <c r="I251" s="81"/>
      <c r="J251" s="81"/>
    </row>
    <row r="252" spans="2:11" s="82" customFormat="1" ht="18.75">
      <c r="B252" s="293"/>
      <c r="C252" s="294"/>
      <c r="D252" s="78" t="s">
        <v>11</v>
      </c>
      <c r="E252" s="83"/>
      <c r="F252" s="83"/>
      <c r="G252" s="83"/>
      <c r="H252" s="243"/>
      <c r="I252" s="83"/>
      <c r="J252" s="83"/>
      <c r="K252" s="84"/>
    </row>
  </sheetData>
  <mergeCells count="99">
    <mergeCell ref="B233:B237"/>
    <mergeCell ref="C233:C237"/>
    <mergeCell ref="B242:B244"/>
    <mergeCell ref="C242:C244"/>
    <mergeCell ref="B247:B249"/>
    <mergeCell ref="C247:C249"/>
    <mergeCell ref="B250:B252"/>
    <mergeCell ref="C250:C252"/>
    <mergeCell ref="B196:B200"/>
    <mergeCell ref="C196:C200"/>
    <mergeCell ref="B239:B241"/>
    <mergeCell ref="C239:C241"/>
    <mergeCell ref="B202:B206"/>
    <mergeCell ref="C202:C206"/>
    <mergeCell ref="B208:B212"/>
    <mergeCell ref="C208:C212"/>
    <mergeCell ref="B214:B218"/>
    <mergeCell ref="C214:C218"/>
    <mergeCell ref="B221:B225"/>
    <mergeCell ref="C221:C225"/>
    <mergeCell ref="B227:B231"/>
    <mergeCell ref="C227:C231"/>
    <mergeCell ref="B180:B184"/>
    <mergeCell ref="C180:C184"/>
    <mergeCell ref="B185:B189"/>
    <mergeCell ref="C185:C189"/>
    <mergeCell ref="B190:B194"/>
    <mergeCell ref="C190:C194"/>
    <mergeCell ref="B165:B169"/>
    <mergeCell ref="C165:C169"/>
    <mergeCell ref="B170:B174"/>
    <mergeCell ref="C170:C174"/>
    <mergeCell ref="B175:B179"/>
    <mergeCell ref="C175:C179"/>
    <mergeCell ref="B150:B154"/>
    <mergeCell ref="C150:C154"/>
    <mergeCell ref="B155:B159"/>
    <mergeCell ref="C155:C159"/>
    <mergeCell ref="B160:B164"/>
    <mergeCell ref="C160:C164"/>
    <mergeCell ref="B135:B139"/>
    <mergeCell ref="C135:C139"/>
    <mergeCell ref="B140:B144"/>
    <mergeCell ref="C140:C144"/>
    <mergeCell ref="B145:B149"/>
    <mergeCell ref="C145:C149"/>
    <mergeCell ref="B25:B29"/>
    <mergeCell ref="C25:C29"/>
    <mergeCell ref="B30:B34"/>
    <mergeCell ref="C30:C34"/>
    <mergeCell ref="B110:B114"/>
    <mergeCell ref="C110:C114"/>
    <mergeCell ref="B80:B84"/>
    <mergeCell ref="C80:C84"/>
    <mergeCell ref="B85:B89"/>
    <mergeCell ref="C85:C89"/>
    <mergeCell ref="B90:B94"/>
    <mergeCell ref="C90:C94"/>
    <mergeCell ref="B35:B39"/>
    <mergeCell ref="C35:C39"/>
    <mergeCell ref="B40:B44"/>
    <mergeCell ref="C40:C44"/>
    <mergeCell ref="D6:D7"/>
    <mergeCell ref="B9:B14"/>
    <mergeCell ref="C9:C14"/>
    <mergeCell ref="B20:B24"/>
    <mergeCell ref="C6:C7"/>
    <mergeCell ref="B6:B7"/>
    <mergeCell ref="B15:B19"/>
    <mergeCell ref="C15:C19"/>
    <mergeCell ref="C20:C24"/>
    <mergeCell ref="B45:B49"/>
    <mergeCell ref="C45:C49"/>
    <mergeCell ref="B50:B54"/>
    <mergeCell ref="C50:C54"/>
    <mergeCell ref="B55:B59"/>
    <mergeCell ref="C55:C59"/>
    <mergeCell ref="B60:B64"/>
    <mergeCell ref="C60:C64"/>
    <mergeCell ref="B65:B69"/>
    <mergeCell ref="C65:C69"/>
    <mergeCell ref="B70:B74"/>
    <mergeCell ref="C70:C74"/>
    <mergeCell ref="B75:B79"/>
    <mergeCell ref="C75:C79"/>
    <mergeCell ref="B115:B119"/>
    <mergeCell ref="C115:C119"/>
    <mergeCell ref="B120:B124"/>
    <mergeCell ref="C120:C124"/>
    <mergeCell ref="B125:B129"/>
    <mergeCell ref="C125:C129"/>
    <mergeCell ref="B130:B134"/>
    <mergeCell ref="C130:C134"/>
    <mergeCell ref="B95:B99"/>
    <mergeCell ref="C95:C99"/>
    <mergeCell ref="B100:B104"/>
    <mergeCell ref="C100:C104"/>
    <mergeCell ref="B105:B109"/>
    <mergeCell ref="C105:C109"/>
  </mergeCells>
  <pageMargins left="0.39370078740157483" right="0.39370078740157483" top="0.55118110236220474" bottom="0.55118110236220474" header="0" footer="0"/>
  <pageSetup paperSize="9" scale="70" firstPageNumber="163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22"/>
  <sheetViews>
    <sheetView zoomScaleSheetLayoutView="100" workbookViewId="0">
      <selection activeCell="C5" sqref="C5:C6"/>
    </sheetView>
  </sheetViews>
  <sheetFormatPr defaultRowHeight="12.75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7" ht="18.75">
      <c r="B1" s="3"/>
      <c r="C1" s="3"/>
      <c r="D1" s="3"/>
      <c r="E1" s="3"/>
      <c r="G1" s="27" t="s">
        <v>91</v>
      </c>
    </row>
    <row r="2" spans="1:7" ht="15.75">
      <c r="A2" s="11"/>
      <c r="B2" s="18"/>
      <c r="C2" s="19"/>
      <c r="D2" s="19"/>
      <c r="E2" s="19"/>
      <c r="F2" s="19"/>
      <c r="G2" s="3"/>
    </row>
    <row r="3" spans="1:7" s="8" customFormat="1" ht="75" customHeight="1">
      <c r="A3" s="37" t="s">
        <v>160</v>
      </c>
      <c r="B3" s="37"/>
      <c r="C3" s="37"/>
      <c r="D3" s="37"/>
      <c r="E3" s="37"/>
      <c r="F3" s="37"/>
      <c r="G3" s="37"/>
    </row>
    <row r="4" spans="1:7">
      <c r="A4" s="10"/>
      <c r="B4" s="12"/>
      <c r="C4" s="9"/>
      <c r="D4" s="9"/>
      <c r="E4" s="9"/>
      <c r="F4" s="9"/>
      <c r="G4" s="9"/>
    </row>
    <row r="5" spans="1:7" s="33" customFormat="1" ht="47.25" customHeight="1">
      <c r="A5" s="316" t="s">
        <v>7</v>
      </c>
      <c r="B5" s="316" t="s">
        <v>73</v>
      </c>
      <c r="C5" s="316" t="s">
        <v>74</v>
      </c>
      <c r="D5" s="35" t="s">
        <v>75</v>
      </c>
      <c r="E5" s="35"/>
      <c r="F5" s="35"/>
      <c r="G5" s="316" t="s">
        <v>85</v>
      </c>
    </row>
    <row r="6" spans="1:7" s="8" customFormat="1" ht="47.25">
      <c r="A6" s="317"/>
      <c r="B6" s="317"/>
      <c r="C6" s="318"/>
      <c r="D6" s="46" t="s">
        <v>42</v>
      </c>
      <c r="E6" s="46" t="s">
        <v>43</v>
      </c>
      <c r="F6" s="47" t="s">
        <v>44</v>
      </c>
      <c r="G6" s="319"/>
    </row>
    <row r="7" spans="1:7" s="33" customFormat="1" ht="15.7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</row>
    <row r="8" spans="1:7" ht="15.75">
      <c r="A8" s="40"/>
      <c r="B8" s="313" t="s">
        <v>36</v>
      </c>
      <c r="C8" s="314"/>
      <c r="D8" s="314"/>
      <c r="E8" s="314"/>
      <c r="F8" s="314"/>
      <c r="G8" s="315"/>
    </row>
    <row r="9" spans="1:7" s="8" customFormat="1" ht="15.75">
      <c r="A9" s="68"/>
      <c r="B9" s="308" t="s">
        <v>13</v>
      </c>
      <c r="C9" s="309"/>
      <c r="D9" s="309"/>
      <c r="E9" s="309"/>
      <c r="F9" s="309"/>
      <c r="G9" s="310"/>
    </row>
    <row r="10" spans="1:7" s="8" customFormat="1" ht="15.75">
      <c r="A10" s="68"/>
      <c r="B10" s="308" t="s">
        <v>78</v>
      </c>
      <c r="C10" s="309"/>
      <c r="D10" s="309"/>
      <c r="E10" s="309"/>
      <c r="F10" s="309"/>
      <c r="G10" s="310"/>
    </row>
    <row r="11" spans="1:7" ht="15.75">
      <c r="A11" s="68" t="s">
        <v>11</v>
      </c>
      <c r="B11" s="74"/>
      <c r="C11" s="63"/>
      <c r="D11" s="66"/>
      <c r="E11" s="63"/>
      <c r="F11" s="63"/>
      <c r="G11" s="75"/>
    </row>
    <row r="12" spans="1:7" ht="15.75">
      <c r="A12" s="68"/>
      <c r="B12" s="308" t="s">
        <v>22</v>
      </c>
      <c r="C12" s="309"/>
      <c r="D12" s="309"/>
      <c r="E12" s="309"/>
      <c r="F12" s="309"/>
      <c r="G12" s="310"/>
    </row>
    <row r="13" spans="1:7" ht="15.75">
      <c r="A13" s="68"/>
      <c r="B13" s="313" t="s">
        <v>48</v>
      </c>
      <c r="C13" s="314"/>
      <c r="D13" s="314"/>
      <c r="E13" s="314"/>
      <c r="F13" s="314"/>
      <c r="G13" s="315"/>
    </row>
    <row r="14" spans="1:7" ht="15.75">
      <c r="A14" s="68"/>
      <c r="B14" s="308" t="s">
        <v>14</v>
      </c>
      <c r="C14" s="309"/>
      <c r="D14" s="309"/>
      <c r="E14" s="309"/>
      <c r="F14" s="309"/>
      <c r="G14" s="310"/>
    </row>
    <row r="15" spans="1:7" ht="15.75">
      <c r="A15" s="68"/>
      <c r="B15" s="308" t="s">
        <v>80</v>
      </c>
      <c r="C15" s="309"/>
      <c r="D15" s="309"/>
      <c r="E15" s="309"/>
      <c r="F15" s="309"/>
      <c r="G15" s="310"/>
    </row>
    <row r="16" spans="1:7" ht="15.75">
      <c r="A16" s="68" t="s">
        <v>11</v>
      </c>
      <c r="B16" s="74"/>
      <c r="C16" s="63"/>
      <c r="D16" s="66"/>
      <c r="E16" s="63"/>
      <c r="F16" s="63"/>
      <c r="G16" s="75"/>
    </row>
    <row r="17" spans="1:7" ht="15.75">
      <c r="A17" s="40"/>
      <c r="B17" s="308" t="s">
        <v>22</v>
      </c>
      <c r="C17" s="309"/>
      <c r="D17" s="309"/>
      <c r="E17" s="309"/>
      <c r="F17" s="309"/>
      <c r="G17" s="310"/>
    </row>
    <row r="19" spans="1:7" ht="18">
      <c r="A19" s="311" t="s">
        <v>83</v>
      </c>
      <c r="B19" s="311"/>
      <c r="C19" s="311"/>
      <c r="D19" s="311"/>
      <c r="E19" s="311"/>
      <c r="F19" s="311"/>
      <c r="G19" s="311"/>
    </row>
    <row r="20" spans="1:7" ht="18">
      <c r="A20" s="311" t="s">
        <v>82</v>
      </c>
      <c r="B20" s="311"/>
      <c r="C20" s="311"/>
      <c r="D20" s="311"/>
      <c r="E20" s="311"/>
      <c r="F20" s="311"/>
      <c r="G20" s="311"/>
    </row>
    <row r="21" spans="1:7" ht="18">
      <c r="A21" s="312" t="s">
        <v>159</v>
      </c>
      <c r="B21" s="312"/>
      <c r="C21" s="312"/>
      <c r="D21" s="312"/>
      <c r="E21" s="312"/>
      <c r="F21" s="312"/>
      <c r="G21" s="312"/>
    </row>
    <row r="22" spans="1:7" ht="53.25" customHeight="1">
      <c r="A22" s="307" t="s">
        <v>84</v>
      </c>
      <c r="B22" s="307"/>
      <c r="C22" s="307"/>
      <c r="D22" s="307"/>
      <c r="E22" s="307"/>
      <c r="F22" s="307"/>
      <c r="G22" s="307"/>
    </row>
  </sheetData>
  <mergeCells count="16">
    <mergeCell ref="A5:A6"/>
    <mergeCell ref="B5:B6"/>
    <mergeCell ref="C5:C6"/>
    <mergeCell ref="G5:G6"/>
    <mergeCell ref="B12:G12"/>
    <mergeCell ref="B13:G13"/>
    <mergeCell ref="B14:G14"/>
    <mergeCell ref="B15:G15"/>
    <mergeCell ref="B8:G8"/>
    <mergeCell ref="B9:G9"/>
    <mergeCell ref="B10:G10"/>
    <mergeCell ref="A22:G22"/>
    <mergeCell ref="B17:G17"/>
    <mergeCell ref="A19:G19"/>
    <mergeCell ref="A20:G20"/>
    <mergeCell ref="A21:G21"/>
  </mergeCells>
  <pageMargins left="0.39370078740157483" right="0.39370078740157483" top="0.39370078740157483" bottom="0.39370078740157483" header="0" footer="0"/>
  <pageSetup paperSize="9" firstPageNumber="163" fitToHeight="0" orientation="landscape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412"/>
  <sheetViews>
    <sheetView tabSelected="1" topLeftCell="A352" zoomScaleSheetLayoutView="85" workbookViewId="0">
      <selection activeCell="L370" sqref="L370"/>
    </sheetView>
  </sheetViews>
  <sheetFormatPr defaultRowHeight="11.25"/>
  <cols>
    <col min="1" max="1" width="11.7109375" style="189" customWidth="1"/>
    <col min="2" max="2" width="32.5703125" style="189" customWidth="1"/>
    <col min="3" max="3" width="11.85546875" style="189" customWidth="1"/>
    <col min="4" max="4" width="12.85546875" style="190" customWidth="1"/>
    <col min="5" max="5" width="12.42578125" style="190" customWidth="1"/>
    <col min="6" max="6" width="12.85546875" style="190" customWidth="1"/>
    <col min="7" max="7" width="11.7109375" style="190" customWidth="1"/>
    <col min="8" max="8" width="12.140625" style="190" customWidth="1"/>
    <col min="9" max="9" width="12" style="190" customWidth="1"/>
    <col min="10" max="10" width="12.28515625" style="190" customWidth="1"/>
    <col min="11" max="11" width="12.28515625" style="174" hidden="1" customWidth="1"/>
    <col min="12" max="12" width="9.140625" style="174" customWidth="1"/>
    <col min="13" max="256" width="9.140625" style="174"/>
    <col min="257" max="257" width="10" style="174" customWidth="1"/>
    <col min="258" max="258" width="14.7109375" style="174" customWidth="1"/>
    <col min="259" max="259" width="11.85546875" style="174" customWidth="1"/>
    <col min="260" max="260" width="12.85546875" style="174" customWidth="1"/>
    <col min="261" max="261" width="12.42578125" style="174" customWidth="1"/>
    <col min="262" max="262" width="12.85546875" style="174" customWidth="1"/>
    <col min="263" max="263" width="11.7109375" style="174" customWidth="1"/>
    <col min="264" max="264" width="12.140625" style="174" customWidth="1"/>
    <col min="265" max="265" width="12" style="174" customWidth="1"/>
    <col min="266" max="267" width="12.28515625" style="174" customWidth="1"/>
    <col min="268" max="512" width="9.140625" style="174"/>
    <col min="513" max="513" width="10" style="174" customWidth="1"/>
    <col min="514" max="514" width="14.7109375" style="174" customWidth="1"/>
    <col min="515" max="515" width="11.85546875" style="174" customWidth="1"/>
    <col min="516" max="516" width="12.85546875" style="174" customWidth="1"/>
    <col min="517" max="517" width="12.42578125" style="174" customWidth="1"/>
    <col min="518" max="518" width="12.85546875" style="174" customWidth="1"/>
    <col min="519" max="519" width="11.7109375" style="174" customWidth="1"/>
    <col min="520" max="520" width="12.140625" style="174" customWidth="1"/>
    <col min="521" max="521" width="12" style="174" customWidth="1"/>
    <col min="522" max="523" width="12.28515625" style="174" customWidth="1"/>
    <col min="524" max="768" width="9.140625" style="174"/>
    <col min="769" max="769" width="10" style="174" customWidth="1"/>
    <col min="770" max="770" width="14.7109375" style="174" customWidth="1"/>
    <col min="771" max="771" width="11.85546875" style="174" customWidth="1"/>
    <col min="772" max="772" width="12.85546875" style="174" customWidth="1"/>
    <col min="773" max="773" width="12.42578125" style="174" customWidth="1"/>
    <col min="774" max="774" width="12.85546875" style="174" customWidth="1"/>
    <col min="775" max="775" width="11.7109375" style="174" customWidth="1"/>
    <col min="776" max="776" width="12.140625" style="174" customWidth="1"/>
    <col min="777" max="777" width="12" style="174" customWidth="1"/>
    <col min="778" max="779" width="12.28515625" style="174" customWidth="1"/>
    <col min="780" max="1024" width="9.140625" style="174"/>
    <col min="1025" max="1025" width="10" style="174" customWidth="1"/>
    <col min="1026" max="1026" width="14.7109375" style="174" customWidth="1"/>
    <col min="1027" max="1027" width="11.85546875" style="174" customWidth="1"/>
    <col min="1028" max="1028" width="12.85546875" style="174" customWidth="1"/>
    <col min="1029" max="1029" width="12.42578125" style="174" customWidth="1"/>
    <col min="1030" max="1030" width="12.85546875" style="174" customWidth="1"/>
    <col min="1031" max="1031" width="11.7109375" style="174" customWidth="1"/>
    <col min="1032" max="1032" width="12.140625" style="174" customWidth="1"/>
    <col min="1033" max="1033" width="12" style="174" customWidth="1"/>
    <col min="1034" max="1035" width="12.28515625" style="174" customWidth="1"/>
    <col min="1036" max="1280" width="9.140625" style="174"/>
    <col min="1281" max="1281" width="10" style="174" customWidth="1"/>
    <col min="1282" max="1282" width="14.7109375" style="174" customWidth="1"/>
    <col min="1283" max="1283" width="11.85546875" style="174" customWidth="1"/>
    <col min="1284" max="1284" width="12.85546875" style="174" customWidth="1"/>
    <col min="1285" max="1285" width="12.42578125" style="174" customWidth="1"/>
    <col min="1286" max="1286" width="12.85546875" style="174" customWidth="1"/>
    <col min="1287" max="1287" width="11.7109375" style="174" customWidth="1"/>
    <col min="1288" max="1288" width="12.140625" style="174" customWidth="1"/>
    <col min="1289" max="1289" width="12" style="174" customWidth="1"/>
    <col min="1290" max="1291" width="12.28515625" style="174" customWidth="1"/>
    <col min="1292" max="1536" width="9.140625" style="174"/>
    <col min="1537" max="1537" width="10" style="174" customWidth="1"/>
    <col min="1538" max="1538" width="14.7109375" style="174" customWidth="1"/>
    <col min="1539" max="1539" width="11.85546875" style="174" customWidth="1"/>
    <col min="1540" max="1540" width="12.85546875" style="174" customWidth="1"/>
    <col min="1541" max="1541" width="12.42578125" style="174" customWidth="1"/>
    <col min="1542" max="1542" width="12.85546875" style="174" customWidth="1"/>
    <col min="1543" max="1543" width="11.7109375" style="174" customWidth="1"/>
    <col min="1544" max="1544" width="12.140625" style="174" customWidth="1"/>
    <col min="1545" max="1545" width="12" style="174" customWidth="1"/>
    <col min="1546" max="1547" width="12.28515625" style="174" customWidth="1"/>
    <col min="1548" max="1792" width="9.140625" style="174"/>
    <col min="1793" max="1793" width="10" style="174" customWidth="1"/>
    <col min="1794" max="1794" width="14.7109375" style="174" customWidth="1"/>
    <col min="1795" max="1795" width="11.85546875" style="174" customWidth="1"/>
    <col min="1796" max="1796" width="12.85546875" style="174" customWidth="1"/>
    <col min="1797" max="1797" width="12.42578125" style="174" customWidth="1"/>
    <col min="1798" max="1798" width="12.85546875" style="174" customWidth="1"/>
    <col min="1799" max="1799" width="11.7109375" style="174" customWidth="1"/>
    <col min="1800" max="1800" width="12.140625" style="174" customWidth="1"/>
    <col min="1801" max="1801" width="12" style="174" customWidth="1"/>
    <col min="1802" max="1803" width="12.28515625" style="174" customWidth="1"/>
    <col min="1804" max="2048" width="9.140625" style="174"/>
    <col min="2049" max="2049" width="10" style="174" customWidth="1"/>
    <col min="2050" max="2050" width="14.7109375" style="174" customWidth="1"/>
    <col min="2051" max="2051" width="11.85546875" style="174" customWidth="1"/>
    <col min="2052" max="2052" width="12.85546875" style="174" customWidth="1"/>
    <col min="2053" max="2053" width="12.42578125" style="174" customWidth="1"/>
    <col min="2054" max="2054" width="12.85546875" style="174" customWidth="1"/>
    <col min="2055" max="2055" width="11.7109375" style="174" customWidth="1"/>
    <col min="2056" max="2056" width="12.140625" style="174" customWidth="1"/>
    <col min="2057" max="2057" width="12" style="174" customWidth="1"/>
    <col min="2058" max="2059" width="12.28515625" style="174" customWidth="1"/>
    <col min="2060" max="2304" width="9.140625" style="174"/>
    <col min="2305" max="2305" width="10" style="174" customWidth="1"/>
    <col min="2306" max="2306" width="14.7109375" style="174" customWidth="1"/>
    <col min="2307" max="2307" width="11.85546875" style="174" customWidth="1"/>
    <col min="2308" max="2308" width="12.85546875" style="174" customWidth="1"/>
    <col min="2309" max="2309" width="12.42578125" style="174" customWidth="1"/>
    <col min="2310" max="2310" width="12.85546875" style="174" customWidth="1"/>
    <col min="2311" max="2311" width="11.7109375" style="174" customWidth="1"/>
    <col min="2312" max="2312" width="12.140625" style="174" customWidth="1"/>
    <col min="2313" max="2313" width="12" style="174" customWidth="1"/>
    <col min="2314" max="2315" width="12.28515625" style="174" customWidth="1"/>
    <col min="2316" max="2560" width="9.140625" style="174"/>
    <col min="2561" max="2561" width="10" style="174" customWidth="1"/>
    <col min="2562" max="2562" width="14.7109375" style="174" customWidth="1"/>
    <col min="2563" max="2563" width="11.85546875" style="174" customWidth="1"/>
    <col min="2564" max="2564" width="12.85546875" style="174" customWidth="1"/>
    <col min="2565" max="2565" width="12.42578125" style="174" customWidth="1"/>
    <col min="2566" max="2566" width="12.85546875" style="174" customWidth="1"/>
    <col min="2567" max="2567" width="11.7109375" style="174" customWidth="1"/>
    <col min="2568" max="2568" width="12.140625" style="174" customWidth="1"/>
    <col min="2569" max="2569" width="12" style="174" customWidth="1"/>
    <col min="2570" max="2571" width="12.28515625" style="174" customWidth="1"/>
    <col min="2572" max="2816" width="9.140625" style="174"/>
    <col min="2817" max="2817" width="10" style="174" customWidth="1"/>
    <col min="2818" max="2818" width="14.7109375" style="174" customWidth="1"/>
    <col min="2819" max="2819" width="11.85546875" style="174" customWidth="1"/>
    <col min="2820" max="2820" width="12.85546875" style="174" customWidth="1"/>
    <col min="2821" max="2821" width="12.42578125" style="174" customWidth="1"/>
    <col min="2822" max="2822" width="12.85546875" style="174" customWidth="1"/>
    <col min="2823" max="2823" width="11.7109375" style="174" customWidth="1"/>
    <col min="2824" max="2824" width="12.140625" style="174" customWidth="1"/>
    <col min="2825" max="2825" width="12" style="174" customWidth="1"/>
    <col min="2826" max="2827" width="12.28515625" style="174" customWidth="1"/>
    <col min="2828" max="3072" width="9.140625" style="174"/>
    <col min="3073" max="3073" width="10" style="174" customWidth="1"/>
    <col min="3074" max="3074" width="14.7109375" style="174" customWidth="1"/>
    <col min="3075" max="3075" width="11.85546875" style="174" customWidth="1"/>
    <col min="3076" max="3076" width="12.85546875" style="174" customWidth="1"/>
    <col min="3077" max="3077" width="12.42578125" style="174" customWidth="1"/>
    <col min="3078" max="3078" width="12.85546875" style="174" customWidth="1"/>
    <col min="3079" max="3079" width="11.7109375" style="174" customWidth="1"/>
    <col min="3080" max="3080" width="12.140625" style="174" customWidth="1"/>
    <col min="3081" max="3081" width="12" style="174" customWidth="1"/>
    <col min="3082" max="3083" width="12.28515625" style="174" customWidth="1"/>
    <col min="3084" max="3328" width="9.140625" style="174"/>
    <col min="3329" max="3329" width="10" style="174" customWidth="1"/>
    <col min="3330" max="3330" width="14.7109375" style="174" customWidth="1"/>
    <col min="3331" max="3331" width="11.85546875" style="174" customWidth="1"/>
    <col min="3332" max="3332" width="12.85546875" style="174" customWidth="1"/>
    <col min="3333" max="3333" width="12.42578125" style="174" customWidth="1"/>
    <col min="3334" max="3334" width="12.85546875" style="174" customWidth="1"/>
    <col min="3335" max="3335" width="11.7109375" style="174" customWidth="1"/>
    <col min="3336" max="3336" width="12.140625" style="174" customWidth="1"/>
    <col min="3337" max="3337" width="12" style="174" customWidth="1"/>
    <col min="3338" max="3339" width="12.28515625" style="174" customWidth="1"/>
    <col min="3340" max="3584" width="9.140625" style="174"/>
    <col min="3585" max="3585" width="10" style="174" customWidth="1"/>
    <col min="3586" max="3586" width="14.7109375" style="174" customWidth="1"/>
    <col min="3587" max="3587" width="11.85546875" style="174" customWidth="1"/>
    <col min="3588" max="3588" width="12.85546875" style="174" customWidth="1"/>
    <col min="3589" max="3589" width="12.42578125" style="174" customWidth="1"/>
    <col min="3590" max="3590" width="12.85546875" style="174" customWidth="1"/>
    <col min="3591" max="3591" width="11.7109375" style="174" customWidth="1"/>
    <col min="3592" max="3592" width="12.140625" style="174" customWidth="1"/>
    <col min="3593" max="3593" width="12" style="174" customWidth="1"/>
    <col min="3594" max="3595" width="12.28515625" style="174" customWidth="1"/>
    <col min="3596" max="3840" width="9.140625" style="174"/>
    <col min="3841" max="3841" width="10" style="174" customWidth="1"/>
    <col min="3842" max="3842" width="14.7109375" style="174" customWidth="1"/>
    <col min="3843" max="3843" width="11.85546875" style="174" customWidth="1"/>
    <col min="3844" max="3844" width="12.85546875" style="174" customWidth="1"/>
    <col min="3845" max="3845" width="12.42578125" style="174" customWidth="1"/>
    <col min="3846" max="3846" width="12.85546875" style="174" customWidth="1"/>
    <col min="3847" max="3847" width="11.7109375" style="174" customWidth="1"/>
    <col min="3848" max="3848" width="12.140625" style="174" customWidth="1"/>
    <col min="3849" max="3849" width="12" style="174" customWidth="1"/>
    <col min="3850" max="3851" width="12.28515625" style="174" customWidth="1"/>
    <col min="3852" max="4096" width="9.140625" style="174"/>
    <col min="4097" max="4097" width="10" style="174" customWidth="1"/>
    <col min="4098" max="4098" width="14.7109375" style="174" customWidth="1"/>
    <col min="4099" max="4099" width="11.85546875" style="174" customWidth="1"/>
    <col min="4100" max="4100" width="12.85546875" style="174" customWidth="1"/>
    <col min="4101" max="4101" width="12.42578125" style="174" customWidth="1"/>
    <col min="4102" max="4102" width="12.85546875" style="174" customWidth="1"/>
    <col min="4103" max="4103" width="11.7109375" style="174" customWidth="1"/>
    <col min="4104" max="4104" width="12.140625" style="174" customWidth="1"/>
    <col min="4105" max="4105" width="12" style="174" customWidth="1"/>
    <col min="4106" max="4107" width="12.28515625" style="174" customWidth="1"/>
    <col min="4108" max="4352" width="9.140625" style="174"/>
    <col min="4353" max="4353" width="10" style="174" customWidth="1"/>
    <col min="4354" max="4354" width="14.7109375" style="174" customWidth="1"/>
    <col min="4355" max="4355" width="11.85546875" style="174" customWidth="1"/>
    <col min="4356" max="4356" width="12.85546875" style="174" customWidth="1"/>
    <col min="4357" max="4357" width="12.42578125" style="174" customWidth="1"/>
    <col min="4358" max="4358" width="12.85546875" style="174" customWidth="1"/>
    <col min="4359" max="4359" width="11.7109375" style="174" customWidth="1"/>
    <col min="4360" max="4360" width="12.140625" style="174" customWidth="1"/>
    <col min="4361" max="4361" width="12" style="174" customWidth="1"/>
    <col min="4362" max="4363" width="12.28515625" style="174" customWidth="1"/>
    <col min="4364" max="4608" width="9.140625" style="174"/>
    <col min="4609" max="4609" width="10" style="174" customWidth="1"/>
    <col min="4610" max="4610" width="14.7109375" style="174" customWidth="1"/>
    <col min="4611" max="4611" width="11.85546875" style="174" customWidth="1"/>
    <col min="4612" max="4612" width="12.85546875" style="174" customWidth="1"/>
    <col min="4613" max="4613" width="12.42578125" style="174" customWidth="1"/>
    <col min="4614" max="4614" width="12.85546875" style="174" customWidth="1"/>
    <col min="4615" max="4615" width="11.7109375" style="174" customWidth="1"/>
    <col min="4616" max="4616" width="12.140625" style="174" customWidth="1"/>
    <col min="4617" max="4617" width="12" style="174" customWidth="1"/>
    <col min="4618" max="4619" width="12.28515625" style="174" customWidth="1"/>
    <col min="4620" max="4864" width="9.140625" style="174"/>
    <col min="4865" max="4865" width="10" style="174" customWidth="1"/>
    <col min="4866" max="4866" width="14.7109375" style="174" customWidth="1"/>
    <col min="4867" max="4867" width="11.85546875" style="174" customWidth="1"/>
    <col min="4868" max="4868" width="12.85546875" style="174" customWidth="1"/>
    <col min="4869" max="4869" width="12.42578125" style="174" customWidth="1"/>
    <col min="4870" max="4870" width="12.85546875" style="174" customWidth="1"/>
    <col min="4871" max="4871" width="11.7109375" style="174" customWidth="1"/>
    <col min="4872" max="4872" width="12.140625" style="174" customWidth="1"/>
    <col min="4873" max="4873" width="12" style="174" customWidth="1"/>
    <col min="4874" max="4875" width="12.28515625" style="174" customWidth="1"/>
    <col min="4876" max="5120" width="9.140625" style="174"/>
    <col min="5121" max="5121" width="10" style="174" customWidth="1"/>
    <col min="5122" max="5122" width="14.7109375" style="174" customWidth="1"/>
    <col min="5123" max="5123" width="11.85546875" style="174" customWidth="1"/>
    <col min="5124" max="5124" width="12.85546875" style="174" customWidth="1"/>
    <col min="5125" max="5125" width="12.42578125" style="174" customWidth="1"/>
    <col min="5126" max="5126" width="12.85546875" style="174" customWidth="1"/>
    <col min="5127" max="5127" width="11.7109375" style="174" customWidth="1"/>
    <col min="5128" max="5128" width="12.140625" style="174" customWidth="1"/>
    <col min="5129" max="5129" width="12" style="174" customWidth="1"/>
    <col min="5130" max="5131" width="12.28515625" style="174" customWidth="1"/>
    <col min="5132" max="5376" width="9.140625" style="174"/>
    <col min="5377" max="5377" width="10" style="174" customWidth="1"/>
    <col min="5378" max="5378" width="14.7109375" style="174" customWidth="1"/>
    <col min="5379" max="5379" width="11.85546875" style="174" customWidth="1"/>
    <col min="5380" max="5380" width="12.85546875" style="174" customWidth="1"/>
    <col min="5381" max="5381" width="12.42578125" style="174" customWidth="1"/>
    <col min="5382" max="5382" width="12.85546875" style="174" customWidth="1"/>
    <col min="5383" max="5383" width="11.7109375" style="174" customWidth="1"/>
    <col min="5384" max="5384" width="12.140625" style="174" customWidth="1"/>
    <col min="5385" max="5385" width="12" style="174" customWidth="1"/>
    <col min="5386" max="5387" width="12.28515625" style="174" customWidth="1"/>
    <col min="5388" max="5632" width="9.140625" style="174"/>
    <col min="5633" max="5633" width="10" style="174" customWidth="1"/>
    <col min="5634" max="5634" width="14.7109375" style="174" customWidth="1"/>
    <col min="5635" max="5635" width="11.85546875" style="174" customWidth="1"/>
    <col min="5636" max="5636" width="12.85546875" style="174" customWidth="1"/>
    <col min="5637" max="5637" width="12.42578125" style="174" customWidth="1"/>
    <col min="5638" max="5638" width="12.85546875" style="174" customWidth="1"/>
    <col min="5639" max="5639" width="11.7109375" style="174" customWidth="1"/>
    <col min="5640" max="5640" width="12.140625" style="174" customWidth="1"/>
    <col min="5641" max="5641" width="12" style="174" customWidth="1"/>
    <col min="5642" max="5643" width="12.28515625" style="174" customWidth="1"/>
    <col min="5644" max="5888" width="9.140625" style="174"/>
    <col min="5889" max="5889" width="10" style="174" customWidth="1"/>
    <col min="5890" max="5890" width="14.7109375" style="174" customWidth="1"/>
    <col min="5891" max="5891" width="11.85546875" style="174" customWidth="1"/>
    <col min="5892" max="5892" width="12.85546875" style="174" customWidth="1"/>
    <col min="5893" max="5893" width="12.42578125" style="174" customWidth="1"/>
    <col min="5894" max="5894" width="12.85546875" style="174" customWidth="1"/>
    <col min="5895" max="5895" width="11.7109375" style="174" customWidth="1"/>
    <col min="5896" max="5896" width="12.140625" style="174" customWidth="1"/>
    <col min="5897" max="5897" width="12" style="174" customWidth="1"/>
    <col min="5898" max="5899" width="12.28515625" style="174" customWidth="1"/>
    <col min="5900" max="6144" width="9.140625" style="174"/>
    <col min="6145" max="6145" width="10" style="174" customWidth="1"/>
    <col min="6146" max="6146" width="14.7109375" style="174" customWidth="1"/>
    <col min="6147" max="6147" width="11.85546875" style="174" customWidth="1"/>
    <col min="6148" max="6148" width="12.85546875" style="174" customWidth="1"/>
    <col min="6149" max="6149" width="12.42578125" style="174" customWidth="1"/>
    <col min="6150" max="6150" width="12.85546875" style="174" customWidth="1"/>
    <col min="6151" max="6151" width="11.7109375" style="174" customWidth="1"/>
    <col min="6152" max="6152" width="12.140625" style="174" customWidth="1"/>
    <col min="6153" max="6153" width="12" style="174" customWidth="1"/>
    <col min="6154" max="6155" width="12.28515625" style="174" customWidth="1"/>
    <col min="6156" max="6400" width="9.140625" style="174"/>
    <col min="6401" max="6401" width="10" style="174" customWidth="1"/>
    <col min="6402" max="6402" width="14.7109375" style="174" customWidth="1"/>
    <col min="6403" max="6403" width="11.85546875" style="174" customWidth="1"/>
    <col min="6404" max="6404" width="12.85546875" style="174" customWidth="1"/>
    <col min="6405" max="6405" width="12.42578125" style="174" customWidth="1"/>
    <col min="6406" max="6406" width="12.85546875" style="174" customWidth="1"/>
    <col min="6407" max="6407" width="11.7109375" style="174" customWidth="1"/>
    <col min="6408" max="6408" width="12.140625" style="174" customWidth="1"/>
    <col min="6409" max="6409" width="12" style="174" customWidth="1"/>
    <col min="6410" max="6411" width="12.28515625" style="174" customWidth="1"/>
    <col min="6412" max="6656" width="9.140625" style="174"/>
    <col min="6657" max="6657" width="10" style="174" customWidth="1"/>
    <col min="6658" max="6658" width="14.7109375" style="174" customWidth="1"/>
    <col min="6659" max="6659" width="11.85546875" style="174" customWidth="1"/>
    <col min="6660" max="6660" width="12.85546875" style="174" customWidth="1"/>
    <col min="6661" max="6661" width="12.42578125" style="174" customWidth="1"/>
    <col min="6662" max="6662" width="12.85546875" style="174" customWidth="1"/>
    <col min="6663" max="6663" width="11.7109375" style="174" customWidth="1"/>
    <col min="6664" max="6664" width="12.140625" style="174" customWidth="1"/>
    <col min="6665" max="6665" width="12" style="174" customWidth="1"/>
    <col min="6666" max="6667" width="12.28515625" style="174" customWidth="1"/>
    <col min="6668" max="6912" width="9.140625" style="174"/>
    <col min="6913" max="6913" width="10" style="174" customWidth="1"/>
    <col min="6914" max="6914" width="14.7109375" style="174" customWidth="1"/>
    <col min="6915" max="6915" width="11.85546875" style="174" customWidth="1"/>
    <col min="6916" max="6916" width="12.85546875" style="174" customWidth="1"/>
    <col min="6917" max="6917" width="12.42578125" style="174" customWidth="1"/>
    <col min="6918" max="6918" width="12.85546875" style="174" customWidth="1"/>
    <col min="6919" max="6919" width="11.7109375" style="174" customWidth="1"/>
    <col min="6920" max="6920" width="12.140625" style="174" customWidth="1"/>
    <col min="6921" max="6921" width="12" style="174" customWidth="1"/>
    <col min="6922" max="6923" width="12.28515625" style="174" customWidth="1"/>
    <col min="6924" max="7168" width="9.140625" style="174"/>
    <col min="7169" max="7169" width="10" style="174" customWidth="1"/>
    <col min="7170" max="7170" width="14.7109375" style="174" customWidth="1"/>
    <col min="7171" max="7171" width="11.85546875" style="174" customWidth="1"/>
    <col min="7172" max="7172" width="12.85546875" style="174" customWidth="1"/>
    <col min="7173" max="7173" width="12.42578125" style="174" customWidth="1"/>
    <col min="7174" max="7174" width="12.85546875" style="174" customWidth="1"/>
    <col min="7175" max="7175" width="11.7109375" style="174" customWidth="1"/>
    <col min="7176" max="7176" width="12.140625" style="174" customWidth="1"/>
    <col min="7177" max="7177" width="12" style="174" customWidth="1"/>
    <col min="7178" max="7179" width="12.28515625" style="174" customWidth="1"/>
    <col min="7180" max="7424" width="9.140625" style="174"/>
    <col min="7425" max="7425" width="10" style="174" customWidth="1"/>
    <col min="7426" max="7426" width="14.7109375" style="174" customWidth="1"/>
    <col min="7427" max="7427" width="11.85546875" style="174" customWidth="1"/>
    <col min="7428" max="7428" width="12.85546875" style="174" customWidth="1"/>
    <col min="7429" max="7429" width="12.42578125" style="174" customWidth="1"/>
    <col min="7430" max="7430" width="12.85546875" style="174" customWidth="1"/>
    <col min="7431" max="7431" width="11.7109375" style="174" customWidth="1"/>
    <col min="7432" max="7432" width="12.140625" style="174" customWidth="1"/>
    <col min="7433" max="7433" width="12" style="174" customWidth="1"/>
    <col min="7434" max="7435" width="12.28515625" style="174" customWidth="1"/>
    <col min="7436" max="7680" width="9.140625" style="174"/>
    <col min="7681" max="7681" width="10" style="174" customWidth="1"/>
    <col min="7682" max="7682" width="14.7109375" style="174" customWidth="1"/>
    <col min="7683" max="7683" width="11.85546875" style="174" customWidth="1"/>
    <col min="7684" max="7684" width="12.85546875" style="174" customWidth="1"/>
    <col min="7685" max="7685" width="12.42578125" style="174" customWidth="1"/>
    <col min="7686" max="7686" width="12.85546875" style="174" customWidth="1"/>
    <col min="7687" max="7687" width="11.7109375" style="174" customWidth="1"/>
    <col min="7688" max="7688" width="12.140625" style="174" customWidth="1"/>
    <col min="7689" max="7689" width="12" style="174" customWidth="1"/>
    <col min="7690" max="7691" width="12.28515625" style="174" customWidth="1"/>
    <col min="7692" max="7936" width="9.140625" style="174"/>
    <col min="7937" max="7937" width="10" style="174" customWidth="1"/>
    <col min="7938" max="7938" width="14.7109375" style="174" customWidth="1"/>
    <col min="7939" max="7939" width="11.85546875" style="174" customWidth="1"/>
    <col min="7940" max="7940" width="12.85546875" style="174" customWidth="1"/>
    <col min="7941" max="7941" width="12.42578125" style="174" customWidth="1"/>
    <col min="7942" max="7942" width="12.85546875" style="174" customWidth="1"/>
    <col min="7943" max="7943" width="11.7109375" style="174" customWidth="1"/>
    <col min="7944" max="7944" width="12.140625" style="174" customWidth="1"/>
    <col min="7945" max="7945" width="12" style="174" customWidth="1"/>
    <col min="7946" max="7947" width="12.28515625" style="174" customWidth="1"/>
    <col min="7948" max="8192" width="9.140625" style="174"/>
    <col min="8193" max="8193" width="10" style="174" customWidth="1"/>
    <col min="8194" max="8194" width="14.7109375" style="174" customWidth="1"/>
    <col min="8195" max="8195" width="11.85546875" style="174" customWidth="1"/>
    <col min="8196" max="8196" width="12.85546875" style="174" customWidth="1"/>
    <col min="8197" max="8197" width="12.42578125" style="174" customWidth="1"/>
    <col min="8198" max="8198" width="12.85546875" style="174" customWidth="1"/>
    <col min="8199" max="8199" width="11.7109375" style="174" customWidth="1"/>
    <col min="8200" max="8200" width="12.140625" style="174" customWidth="1"/>
    <col min="8201" max="8201" width="12" style="174" customWidth="1"/>
    <col min="8202" max="8203" width="12.28515625" style="174" customWidth="1"/>
    <col min="8204" max="8448" width="9.140625" style="174"/>
    <col min="8449" max="8449" width="10" style="174" customWidth="1"/>
    <col min="8450" max="8450" width="14.7109375" style="174" customWidth="1"/>
    <col min="8451" max="8451" width="11.85546875" style="174" customWidth="1"/>
    <col min="8452" max="8452" width="12.85546875" style="174" customWidth="1"/>
    <col min="8453" max="8453" width="12.42578125" style="174" customWidth="1"/>
    <col min="8454" max="8454" width="12.85546875" style="174" customWidth="1"/>
    <col min="8455" max="8455" width="11.7109375" style="174" customWidth="1"/>
    <col min="8456" max="8456" width="12.140625" style="174" customWidth="1"/>
    <col min="8457" max="8457" width="12" style="174" customWidth="1"/>
    <col min="8458" max="8459" width="12.28515625" style="174" customWidth="1"/>
    <col min="8460" max="8704" width="9.140625" style="174"/>
    <col min="8705" max="8705" width="10" style="174" customWidth="1"/>
    <col min="8706" max="8706" width="14.7109375" style="174" customWidth="1"/>
    <col min="8707" max="8707" width="11.85546875" style="174" customWidth="1"/>
    <col min="8708" max="8708" width="12.85546875" style="174" customWidth="1"/>
    <col min="8709" max="8709" width="12.42578125" style="174" customWidth="1"/>
    <col min="8710" max="8710" width="12.85546875" style="174" customWidth="1"/>
    <col min="8711" max="8711" width="11.7109375" style="174" customWidth="1"/>
    <col min="8712" max="8712" width="12.140625" style="174" customWidth="1"/>
    <col min="8713" max="8713" width="12" style="174" customWidth="1"/>
    <col min="8714" max="8715" width="12.28515625" style="174" customWidth="1"/>
    <col min="8716" max="8960" width="9.140625" style="174"/>
    <col min="8961" max="8961" width="10" style="174" customWidth="1"/>
    <col min="8962" max="8962" width="14.7109375" style="174" customWidth="1"/>
    <col min="8963" max="8963" width="11.85546875" style="174" customWidth="1"/>
    <col min="8964" max="8964" width="12.85546875" style="174" customWidth="1"/>
    <col min="8965" max="8965" width="12.42578125" style="174" customWidth="1"/>
    <col min="8966" max="8966" width="12.85546875" style="174" customWidth="1"/>
    <col min="8967" max="8967" width="11.7109375" style="174" customWidth="1"/>
    <col min="8968" max="8968" width="12.140625" style="174" customWidth="1"/>
    <col min="8969" max="8969" width="12" style="174" customWidth="1"/>
    <col min="8970" max="8971" width="12.28515625" style="174" customWidth="1"/>
    <col min="8972" max="9216" width="9.140625" style="174"/>
    <col min="9217" max="9217" width="10" style="174" customWidth="1"/>
    <col min="9218" max="9218" width="14.7109375" style="174" customWidth="1"/>
    <col min="9219" max="9219" width="11.85546875" style="174" customWidth="1"/>
    <col min="9220" max="9220" width="12.85546875" style="174" customWidth="1"/>
    <col min="9221" max="9221" width="12.42578125" style="174" customWidth="1"/>
    <col min="9222" max="9222" width="12.85546875" style="174" customWidth="1"/>
    <col min="9223" max="9223" width="11.7109375" style="174" customWidth="1"/>
    <col min="9224" max="9224" width="12.140625" style="174" customWidth="1"/>
    <col min="9225" max="9225" width="12" style="174" customWidth="1"/>
    <col min="9226" max="9227" width="12.28515625" style="174" customWidth="1"/>
    <col min="9228" max="9472" width="9.140625" style="174"/>
    <col min="9473" max="9473" width="10" style="174" customWidth="1"/>
    <col min="9474" max="9474" width="14.7109375" style="174" customWidth="1"/>
    <col min="9475" max="9475" width="11.85546875" style="174" customWidth="1"/>
    <col min="9476" max="9476" width="12.85546875" style="174" customWidth="1"/>
    <col min="9477" max="9477" width="12.42578125" style="174" customWidth="1"/>
    <col min="9478" max="9478" width="12.85546875" style="174" customWidth="1"/>
    <col min="9479" max="9479" width="11.7109375" style="174" customWidth="1"/>
    <col min="9480" max="9480" width="12.140625" style="174" customWidth="1"/>
    <col min="9481" max="9481" width="12" style="174" customWidth="1"/>
    <col min="9482" max="9483" width="12.28515625" style="174" customWidth="1"/>
    <col min="9484" max="9728" width="9.140625" style="174"/>
    <col min="9729" max="9729" width="10" style="174" customWidth="1"/>
    <col min="9730" max="9730" width="14.7109375" style="174" customWidth="1"/>
    <col min="9731" max="9731" width="11.85546875" style="174" customWidth="1"/>
    <col min="9732" max="9732" width="12.85546875" style="174" customWidth="1"/>
    <col min="9733" max="9733" width="12.42578125" style="174" customWidth="1"/>
    <col min="9734" max="9734" width="12.85546875" style="174" customWidth="1"/>
    <col min="9735" max="9735" width="11.7109375" style="174" customWidth="1"/>
    <col min="9736" max="9736" width="12.140625" style="174" customWidth="1"/>
    <col min="9737" max="9737" width="12" style="174" customWidth="1"/>
    <col min="9738" max="9739" width="12.28515625" style="174" customWidth="1"/>
    <col min="9740" max="9984" width="9.140625" style="174"/>
    <col min="9985" max="9985" width="10" style="174" customWidth="1"/>
    <col min="9986" max="9986" width="14.7109375" style="174" customWidth="1"/>
    <col min="9987" max="9987" width="11.85546875" style="174" customWidth="1"/>
    <col min="9988" max="9988" width="12.85546875" style="174" customWidth="1"/>
    <col min="9989" max="9989" width="12.42578125" style="174" customWidth="1"/>
    <col min="9990" max="9990" width="12.85546875" style="174" customWidth="1"/>
    <col min="9991" max="9991" width="11.7109375" style="174" customWidth="1"/>
    <col min="9992" max="9992" width="12.140625" style="174" customWidth="1"/>
    <col min="9993" max="9993" width="12" style="174" customWidth="1"/>
    <col min="9994" max="9995" width="12.28515625" style="174" customWidth="1"/>
    <col min="9996" max="10240" width="9.140625" style="174"/>
    <col min="10241" max="10241" width="10" style="174" customWidth="1"/>
    <col min="10242" max="10242" width="14.7109375" style="174" customWidth="1"/>
    <col min="10243" max="10243" width="11.85546875" style="174" customWidth="1"/>
    <col min="10244" max="10244" width="12.85546875" style="174" customWidth="1"/>
    <col min="10245" max="10245" width="12.42578125" style="174" customWidth="1"/>
    <col min="10246" max="10246" width="12.85546875" style="174" customWidth="1"/>
    <col min="10247" max="10247" width="11.7109375" style="174" customWidth="1"/>
    <col min="10248" max="10248" width="12.140625" style="174" customWidth="1"/>
    <col min="10249" max="10249" width="12" style="174" customWidth="1"/>
    <col min="10250" max="10251" width="12.28515625" style="174" customWidth="1"/>
    <col min="10252" max="10496" width="9.140625" style="174"/>
    <col min="10497" max="10497" width="10" style="174" customWidth="1"/>
    <col min="10498" max="10498" width="14.7109375" style="174" customWidth="1"/>
    <col min="10499" max="10499" width="11.85546875" style="174" customWidth="1"/>
    <col min="10500" max="10500" width="12.85546875" style="174" customWidth="1"/>
    <col min="10501" max="10501" width="12.42578125" style="174" customWidth="1"/>
    <col min="10502" max="10502" width="12.85546875" style="174" customWidth="1"/>
    <col min="10503" max="10503" width="11.7109375" style="174" customWidth="1"/>
    <col min="10504" max="10504" width="12.140625" style="174" customWidth="1"/>
    <col min="10505" max="10505" width="12" style="174" customWidth="1"/>
    <col min="10506" max="10507" width="12.28515625" style="174" customWidth="1"/>
    <col min="10508" max="10752" width="9.140625" style="174"/>
    <col min="10753" max="10753" width="10" style="174" customWidth="1"/>
    <col min="10754" max="10754" width="14.7109375" style="174" customWidth="1"/>
    <col min="10755" max="10755" width="11.85546875" style="174" customWidth="1"/>
    <col min="10756" max="10756" width="12.85546875" style="174" customWidth="1"/>
    <col min="10757" max="10757" width="12.42578125" style="174" customWidth="1"/>
    <col min="10758" max="10758" width="12.85546875" style="174" customWidth="1"/>
    <col min="10759" max="10759" width="11.7109375" style="174" customWidth="1"/>
    <col min="10760" max="10760" width="12.140625" style="174" customWidth="1"/>
    <col min="10761" max="10761" width="12" style="174" customWidth="1"/>
    <col min="10762" max="10763" width="12.28515625" style="174" customWidth="1"/>
    <col min="10764" max="11008" width="9.140625" style="174"/>
    <col min="11009" max="11009" width="10" style="174" customWidth="1"/>
    <col min="11010" max="11010" width="14.7109375" style="174" customWidth="1"/>
    <col min="11011" max="11011" width="11.85546875" style="174" customWidth="1"/>
    <col min="11012" max="11012" width="12.85546875" style="174" customWidth="1"/>
    <col min="11013" max="11013" width="12.42578125" style="174" customWidth="1"/>
    <col min="11014" max="11014" width="12.85546875" style="174" customWidth="1"/>
    <col min="11015" max="11015" width="11.7109375" style="174" customWidth="1"/>
    <col min="11016" max="11016" width="12.140625" style="174" customWidth="1"/>
    <col min="11017" max="11017" width="12" style="174" customWidth="1"/>
    <col min="11018" max="11019" width="12.28515625" style="174" customWidth="1"/>
    <col min="11020" max="11264" width="9.140625" style="174"/>
    <col min="11265" max="11265" width="10" style="174" customWidth="1"/>
    <col min="11266" max="11266" width="14.7109375" style="174" customWidth="1"/>
    <col min="11267" max="11267" width="11.85546875" style="174" customWidth="1"/>
    <col min="11268" max="11268" width="12.85546875" style="174" customWidth="1"/>
    <col min="11269" max="11269" width="12.42578125" style="174" customWidth="1"/>
    <col min="11270" max="11270" width="12.85546875" style="174" customWidth="1"/>
    <col min="11271" max="11271" width="11.7109375" style="174" customWidth="1"/>
    <col min="11272" max="11272" width="12.140625" style="174" customWidth="1"/>
    <col min="11273" max="11273" width="12" style="174" customWidth="1"/>
    <col min="11274" max="11275" width="12.28515625" style="174" customWidth="1"/>
    <col min="11276" max="11520" width="9.140625" style="174"/>
    <col min="11521" max="11521" width="10" style="174" customWidth="1"/>
    <col min="11522" max="11522" width="14.7109375" style="174" customWidth="1"/>
    <col min="11523" max="11523" width="11.85546875" style="174" customWidth="1"/>
    <col min="11524" max="11524" width="12.85546875" style="174" customWidth="1"/>
    <col min="11525" max="11525" width="12.42578125" style="174" customWidth="1"/>
    <col min="11526" max="11526" width="12.85546875" style="174" customWidth="1"/>
    <col min="11527" max="11527" width="11.7109375" style="174" customWidth="1"/>
    <col min="11528" max="11528" width="12.140625" style="174" customWidth="1"/>
    <col min="11529" max="11529" width="12" style="174" customWidth="1"/>
    <col min="11530" max="11531" width="12.28515625" style="174" customWidth="1"/>
    <col min="11532" max="11776" width="9.140625" style="174"/>
    <col min="11777" max="11777" width="10" style="174" customWidth="1"/>
    <col min="11778" max="11778" width="14.7109375" style="174" customWidth="1"/>
    <col min="11779" max="11779" width="11.85546875" style="174" customWidth="1"/>
    <col min="11780" max="11780" width="12.85546875" style="174" customWidth="1"/>
    <col min="11781" max="11781" width="12.42578125" style="174" customWidth="1"/>
    <col min="11782" max="11782" width="12.85546875" style="174" customWidth="1"/>
    <col min="11783" max="11783" width="11.7109375" style="174" customWidth="1"/>
    <col min="11784" max="11784" width="12.140625" style="174" customWidth="1"/>
    <col min="11785" max="11785" width="12" style="174" customWidth="1"/>
    <col min="11786" max="11787" width="12.28515625" style="174" customWidth="1"/>
    <col min="11788" max="12032" width="9.140625" style="174"/>
    <col min="12033" max="12033" width="10" style="174" customWidth="1"/>
    <col min="12034" max="12034" width="14.7109375" style="174" customWidth="1"/>
    <col min="12035" max="12035" width="11.85546875" style="174" customWidth="1"/>
    <col min="12036" max="12036" width="12.85546875" style="174" customWidth="1"/>
    <col min="12037" max="12037" width="12.42578125" style="174" customWidth="1"/>
    <col min="12038" max="12038" width="12.85546875" style="174" customWidth="1"/>
    <col min="12039" max="12039" width="11.7109375" style="174" customWidth="1"/>
    <col min="12040" max="12040" width="12.140625" style="174" customWidth="1"/>
    <col min="12041" max="12041" width="12" style="174" customWidth="1"/>
    <col min="12042" max="12043" width="12.28515625" style="174" customWidth="1"/>
    <col min="12044" max="12288" width="9.140625" style="174"/>
    <col min="12289" max="12289" width="10" style="174" customWidth="1"/>
    <col min="12290" max="12290" width="14.7109375" style="174" customWidth="1"/>
    <col min="12291" max="12291" width="11.85546875" style="174" customWidth="1"/>
    <col min="12292" max="12292" width="12.85546875" style="174" customWidth="1"/>
    <col min="12293" max="12293" width="12.42578125" style="174" customWidth="1"/>
    <col min="12294" max="12294" width="12.85546875" style="174" customWidth="1"/>
    <col min="12295" max="12295" width="11.7109375" style="174" customWidth="1"/>
    <col min="12296" max="12296" width="12.140625" style="174" customWidth="1"/>
    <col min="12297" max="12297" width="12" style="174" customWidth="1"/>
    <col min="12298" max="12299" width="12.28515625" style="174" customWidth="1"/>
    <col min="12300" max="12544" width="9.140625" style="174"/>
    <col min="12545" max="12545" width="10" style="174" customWidth="1"/>
    <col min="12546" max="12546" width="14.7109375" style="174" customWidth="1"/>
    <col min="12547" max="12547" width="11.85546875" style="174" customWidth="1"/>
    <col min="12548" max="12548" width="12.85546875" style="174" customWidth="1"/>
    <col min="12549" max="12549" width="12.42578125" style="174" customWidth="1"/>
    <col min="12550" max="12550" width="12.85546875" style="174" customWidth="1"/>
    <col min="12551" max="12551" width="11.7109375" style="174" customWidth="1"/>
    <col min="12552" max="12552" width="12.140625" style="174" customWidth="1"/>
    <col min="12553" max="12553" width="12" style="174" customWidth="1"/>
    <col min="12554" max="12555" width="12.28515625" style="174" customWidth="1"/>
    <col min="12556" max="12800" width="9.140625" style="174"/>
    <col min="12801" max="12801" width="10" style="174" customWidth="1"/>
    <col min="12802" max="12802" width="14.7109375" style="174" customWidth="1"/>
    <col min="12803" max="12803" width="11.85546875" style="174" customWidth="1"/>
    <col min="12804" max="12804" width="12.85546875" style="174" customWidth="1"/>
    <col min="12805" max="12805" width="12.42578125" style="174" customWidth="1"/>
    <col min="12806" max="12806" width="12.85546875" style="174" customWidth="1"/>
    <col min="12807" max="12807" width="11.7109375" style="174" customWidth="1"/>
    <col min="12808" max="12808" width="12.140625" style="174" customWidth="1"/>
    <col min="12809" max="12809" width="12" style="174" customWidth="1"/>
    <col min="12810" max="12811" width="12.28515625" style="174" customWidth="1"/>
    <col min="12812" max="13056" width="9.140625" style="174"/>
    <col min="13057" max="13057" width="10" style="174" customWidth="1"/>
    <col min="13058" max="13058" width="14.7109375" style="174" customWidth="1"/>
    <col min="13059" max="13059" width="11.85546875" style="174" customWidth="1"/>
    <col min="13060" max="13060" width="12.85546875" style="174" customWidth="1"/>
    <col min="13061" max="13061" width="12.42578125" style="174" customWidth="1"/>
    <col min="13062" max="13062" width="12.85546875" style="174" customWidth="1"/>
    <col min="13063" max="13063" width="11.7109375" style="174" customWidth="1"/>
    <col min="13064" max="13064" width="12.140625" style="174" customWidth="1"/>
    <col min="13065" max="13065" width="12" style="174" customWidth="1"/>
    <col min="13066" max="13067" width="12.28515625" style="174" customWidth="1"/>
    <col min="13068" max="13312" width="9.140625" style="174"/>
    <col min="13313" max="13313" width="10" style="174" customWidth="1"/>
    <col min="13314" max="13314" width="14.7109375" style="174" customWidth="1"/>
    <col min="13315" max="13315" width="11.85546875" style="174" customWidth="1"/>
    <col min="13316" max="13316" width="12.85546875" style="174" customWidth="1"/>
    <col min="13317" max="13317" width="12.42578125" style="174" customWidth="1"/>
    <col min="13318" max="13318" width="12.85546875" style="174" customWidth="1"/>
    <col min="13319" max="13319" width="11.7109375" style="174" customWidth="1"/>
    <col min="13320" max="13320" width="12.140625" style="174" customWidth="1"/>
    <col min="13321" max="13321" width="12" style="174" customWidth="1"/>
    <col min="13322" max="13323" width="12.28515625" style="174" customWidth="1"/>
    <col min="13324" max="13568" width="9.140625" style="174"/>
    <col min="13569" max="13569" width="10" style="174" customWidth="1"/>
    <col min="13570" max="13570" width="14.7109375" style="174" customWidth="1"/>
    <col min="13571" max="13571" width="11.85546875" style="174" customWidth="1"/>
    <col min="13572" max="13572" width="12.85546875" style="174" customWidth="1"/>
    <col min="13573" max="13573" width="12.42578125" style="174" customWidth="1"/>
    <col min="13574" max="13574" width="12.85546875" style="174" customWidth="1"/>
    <col min="13575" max="13575" width="11.7109375" style="174" customWidth="1"/>
    <col min="13576" max="13576" width="12.140625" style="174" customWidth="1"/>
    <col min="13577" max="13577" width="12" style="174" customWidth="1"/>
    <col min="13578" max="13579" width="12.28515625" style="174" customWidth="1"/>
    <col min="13580" max="13824" width="9.140625" style="174"/>
    <col min="13825" max="13825" width="10" style="174" customWidth="1"/>
    <col min="13826" max="13826" width="14.7109375" style="174" customWidth="1"/>
    <col min="13827" max="13827" width="11.85546875" style="174" customWidth="1"/>
    <col min="13828" max="13828" width="12.85546875" style="174" customWidth="1"/>
    <col min="13829" max="13829" width="12.42578125" style="174" customWidth="1"/>
    <col min="13830" max="13830" width="12.85546875" style="174" customWidth="1"/>
    <col min="13831" max="13831" width="11.7109375" style="174" customWidth="1"/>
    <col min="13832" max="13832" width="12.140625" style="174" customWidth="1"/>
    <col min="13833" max="13833" width="12" style="174" customWidth="1"/>
    <col min="13834" max="13835" width="12.28515625" style="174" customWidth="1"/>
    <col min="13836" max="14080" width="9.140625" style="174"/>
    <col min="14081" max="14081" width="10" style="174" customWidth="1"/>
    <col min="14082" max="14082" width="14.7109375" style="174" customWidth="1"/>
    <col min="14083" max="14083" width="11.85546875" style="174" customWidth="1"/>
    <col min="14084" max="14084" width="12.85546875" style="174" customWidth="1"/>
    <col min="14085" max="14085" width="12.42578125" style="174" customWidth="1"/>
    <col min="14086" max="14086" width="12.85546875" style="174" customWidth="1"/>
    <col min="14087" max="14087" width="11.7109375" style="174" customWidth="1"/>
    <col min="14088" max="14088" width="12.140625" style="174" customWidth="1"/>
    <col min="14089" max="14089" width="12" style="174" customWidth="1"/>
    <col min="14090" max="14091" width="12.28515625" style="174" customWidth="1"/>
    <col min="14092" max="14336" width="9.140625" style="174"/>
    <col min="14337" max="14337" width="10" style="174" customWidth="1"/>
    <col min="14338" max="14338" width="14.7109375" style="174" customWidth="1"/>
    <col min="14339" max="14339" width="11.85546875" style="174" customWidth="1"/>
    <col min="14340" max="14340" width="12.85546875" style="174" customWidth="1"/>
    <col min="14341" max="14341" width="12.42578125" style="174" customWidth="1"/>
    <col min="14342" max="14342" width="12.85546875" style="174" customWidth="1"/>
    <col min="14343" max="14343" width="11.7109375" style="174" customWidth="1"/>
    <col min="14344" max="14344" width="12.140625" style="174" customWidth="1"/>
    <col min="14345" max="14345" width="12" style="174" customWidth="1"/>
    <col min="14346" max="14347" width="12.28515625" style="174" customWidth="1"/>
    <col min="14348" max="14592" width="9.140625" style="174"/>
    <col min="14593" max="14593" width="10" style="174" customWidth="1"/>
    <col min="14594" max="14594" width="14.7109375" style="174" customWidth="1"/>
    <col min="14595" max="14595" width="11.85546875" style="174" customWidth="1"/>
    <col min="14596" max="14596" width="12.85546875" style="174" customWidth="1"/>
    <col min="14597" max="14597" width="12.42578125" style="174" customWidth="1"/>
    <col min="14598" max="14598" width="12.85546875" style="174" customWidth="1"/>
    <col min="14599" max="14599" width="11.7109375" style="174" customWidth="1"/>
    <col min="14600" max="14600" width="12.140625" style="174" customWidth="1"/>
    <col min="14601" max="14601" width="12" style="174" customWidth="1"/>
    <col min="14602" max="14603" width="12.28515625" style="174" customWidth="1"/>
    <col min="14604" max="14848" width="9.140625" style="174"/>
    <col min="14849" max="14849" width="10" style="174" customWidth="1"/>
    <col min="14850" max="14850" width="14.7109375" style="174" customWidth="1"/>
    <col min="14851" max="14851" width="11.85546875" style="174" customWidth="1"/>
    <col min="14852" max="14852" width="12.85546875" style="174" customWidth="1"/>
    <col min="14853" max="14853" width="12.42578125" style="174" customWidth="1"/>
    <col min="14854" max="14854" width="12.85546875" style="174" customWidth="1"/>
    <col min="14855" max="14855" width="11.7109375" style="174" customWidth="1"/>
    <col min="14856" max="14856" width="12.140625" style="174" customWidth="1"/>
    <col min="14857" max="14857" width="12" style="174" customWidth="1"/>
    <col min="14858" max="14859" width="12.28515625" style="174" customWidth="1"/>
    <col min="14860" max="15104" width="9.140625" style="174"/>
    <col min="15105" max="15105" width="10" style="174" customWidth="1"/>
    <col min="15106" max="15106" width="14.7109375" style="174" customWidth="1"/>
    <col min="15107" max="15107" width="11.85546875" style="174" customWidth="1"/>
    <col min="15108" max="15108" width="12.85546875" style="174" customWidth="1"/>
    <col min="15109" max="15109" width="12.42578125" style="174" customWidth="1"/>
    <col min="15110" max="15110" width="12.85546875" style="174" customWidth="1"/>
    <col min="15111" max="15111" width="11.7109375" style="174" customWidth="1"/>
    <col min="15112" max="15112" width="12.140625" style="174" customWidth="1"/>
    <col min="15113" max="15113" width="12" style="174" customWidth="1"/>
    <col min="15114" max="15115" width="12.28515625" style="174" customWidth="1"/>
    <col min="15116" max="15360" width="9.140625" style="174"/>
    <col min="15361" max="15361" width="10" style="174" customWidth="1"/>
    <col min="15362" max="15362" width="14.7109375" style="174" customWidth="1"/>
    <col min="15363" max="15363" width="11.85546875" style="174" customWidth="1"/>
    <col min="15364" max="15364" width="12.85546875" style="174" customWidth="1"/>
    <col min="15365" max="15365" width="12.42578125" style="174" customWidth="1"/>
    <col min="15366" max="15366" width="12.85546875" style="174" customWidth="1"/>
    <col min="15367" max="15367" width="11.7109375" style="174" customWidth="1"/>
    <col min="15368" max="15368" width="12.140625" style="174" customWidth="1"/>
    <col min="15369" max="15369" width="12" style="174" customWidth="1"/>
    <col min="15370" max="15371" width="12.28515625" style="174" customWidth="1"/>
    <col min="15372" max="15616" width="9.140625" style="174"/>
    <col min="15617" max="15617" width="10" style="174" customWidth="1"/>
    <col min="15618" max="15618" width="14.7109375" style="174" customWidth="1"/>
    <col min="15619" max="15619" width="11.85546875" style="174" customWidth="1"/>
    <col min="15620" max="15620" width="12.85546875" style="174" customWidth="1"/>
    <col min="15621" max="15621" width="12.42578125" style="174" customWidth="1"/>
    <col min="15622" max="15622" width="12.85546875" style="174" customWidth="1"/>
    <col min="15623" max="15623" width="11.7109375" style="174" customWidth="1"/>
    <col min="15624" max="15624" width="12.140625" style="174" customWidth="1"/>
    <col min="15625" max="15625" width="12" style="174" customWidth="1"/>
    <col min="15626" max="15627" width="12.28515625" style="174" customWidth="1"/>
    <col min="15628" max="15872" width="9.140625" style="174"/>
    <col min="15873" max="15873" width="10" style="174" customWidth="1"/>
    <col min="15874" max="15874" width="14.7109375" style="174" customWidth="1"/>
    <col min="15875" max="15875" width="11.85546875" style="174" customWidth="1"/>
    <col min="15876" max="15876" width="12.85546875" style="174" customWidth="1"/>
    <col min="15877" max="15877" width="12.42578125" style="174" customWidth="1"/>
    <col min="15878" max="15878" width="12.85546875" style="174" customWidth="1"/>
    <col min="15879" max="15879" width="11.7109375" style="174" customWidth="1"/>
    <col min="15880" max="15880" width="12.140625" style="174" customWidth="1"/>
    <col min="15881" max="15881" width="12" style="174" customWidth="1"/>
    <col min="15882" max="15883" width="12.28515625" style="174" customWidth="1"/>
    <col min="15884" max="16128" width="9.140625" style="174"/>
    <col min="16129" max="16129" width="10" style="174" customWidth="1"/>
    <col min="16130" max="16130" width="14.7109375" style="174" customWidth="1"/>
    <col min="16131" max="16131" width="11.85546875" style="174" customWidth="1"/>
    <col min="16132" max="16132" width="12.85546875" style="174" customWidth="1"/>
    <col min="16133" max="16133" width="12.42578125" style="174" customWidth="1"/>
    <col min="16134" max="16134" width="12.85546875" style="174" customWidth="1"/>
    <col min="16135" max="16135" width="11.7109375" style="174" customWidth="1"/>
    <col min="16136" max="16136" width="12.140625" style="174" customWidth="1"/>
    <col min="16137" max="16137" width="12" style="174" customWidth="1"/>
    <col min="16138" max="16139" width="12.28515625" style="174" customWidth="1"/>
    <col min="16140" max="16384" width="9.140625" style="174"/>
  </cols>
  <sheetData>
    <row r="1" spans="1:12" ht="22.5">
      <c r="A1" s="179"/>
      <c r="B1" s="180"/>
      <c r="C1" s="181"/>
      <c r="D1" s="182"/>
      <c r="E1" s="182"/>
      <c r="F1" s="182"/>
      <c r="G1" s="182"/>
      <c r="H1" s="182"/>
      <c r="I1" s="182"/>
      <c r="J1" s="182" t="s">
        <v>171</v>
      </c>
      <c r="K1" s="169"/>
    </row>
    <row r="2" spans="1:12" ht="50.25" customHeight="1">
      <c r="A2" s="335" t="s">
        <v>269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</row>
    <row r="3" spans="1:12" hidden="1">
      <c r="A3" s="181"/>
      <c r="B3" s="180"/>
      <c r="C3" s="183"/>
      <c r="D3" s="184"/>
      <c r="E3" s="184"/>
      <c r="F3" s="184"/>
      <c r="G3" s="184"/>
      <c r="H3" s="184"/>
      <c r="I3" s="184"/>
      <c r="J3" s="184"/>
      <c r="K3" s="170"/>
    </row>
    <row r="4" spans="1:12">
      <c r="A4" s="336" t="s">
        <v>15</v>
      </c>
      <c r="B4" s="337" t="s">
        <v>172</v>
      </c>
      <c r="C4" s="336" t="s">
        <v>27</v>
      </c>
      <c r="D4" s="338" t="s">
        <v>173</v>
      </c>
      <c r="E4" s="338"/>
      <c r="F4" s="338"/>
      <c r="G4" s="338"/>
      <c r="H4" s="338"/>
      <c r="I4" s="338"/>
      <c r="J4" s="338"/>
      <c r="K4" s="338"/>
    </row>
    <row r="5" spans="1:12">
      <c r="A5" s="336"/>
      <c r="B5" s="337"/>
      <c r="C5" s="336"/>
      <c r="D5" s="339" t="s">
        <v>174</v>
      </c>
      <c r="E5" s="339" t="s">
        <v>175</v>
      </c>
      <c r="F5" s="339"/>
      <c r="G5" s="339"/>
      <c r="H5" s="339"/>
      <c r="I5" s="339"/>
      <c r="J5" s="339"/>
      <c r="K5" s="339"/>
    </row>
    <row r="6" spans="1:12" ht="44.25" customHeight="1">
      <c r="A6" s="336"/>
      <c r="B6" s="337"/>
      <c r="C6" s="336"/>
      <c r="D6" s="339"/>
      <c r="E6" s="185">
        <v>2021</v>
      </c>
      <c r="F6" s="185">
        <v>2022</v>
      </c>
      <c r="G6" s="185">
        <v>2023</v>
      </c>
      <c r="H6" s="230">
        <v>2024</v>
      </c>
      <c r="I6" s="185">
        <v>2025</v>
      </c>
      <c r="J6" s="185">
        <v>2026</v>
      </c>
      <c r="K6" s="185"/>
      <c r="L6" s="174">
        <v>2027</v>
      </c>
    </row>
    <row r="7" spans="1:12" ht="14.25" customHeight="1">
      <c r="A7" s="186">
        <v>1</v>
      </c>
      <c r="B7" s="186">
        <v>2</v>
      </c>
      <c r="C7" s="186">
        <v>3</v>
      </c>
      <c r="D7" s="185">
        <v>4</v>
      </c>
      <c r="E7" s="185">
        <v>5</v>
      </c>
      <c r="F7" s="185">
        <v>6</v>
      </c>
      <c r="G7" s="185">
        <v>7</v>
      </c>
      <c r="H7" s="230">
        <v>8</v>
      </c>
      <c r="I7" s="185">
        <v>9</v>
      </c>
      <c r="J7" s="185">
        <v>10</v>
      </c>
      <c r="K7" s="185">
        <v>11</v>
      </c>
      <c r="L7" s="174">
        <v>11</v>
      </c>
    </row>
    <row r="8" spans="1:12" ht="21.75" customHeight="1">
      <c r="A8" s="320" t="s">
        <v>176</v>
      </c>
      <c r="B8" s="324" t="s">
        <v>270</v>
      </c>
      <c r="C8" s="175" t="s">
        <v>21</v>
      </c>
      <c r="D8" s="191">
        <f>E8+F8+G8+H8+I8+J8+L8</f>
        <v>2772852.2889999999</v>
      </c>
      <c r="E8" s="191">
        <f t="shared" ref="E8:G8" si="0">E9+E10+E11</f>
        <v>287517.33</v>
      </c>
      <c r="F8" s="191">
        <f t="shared" si="0"/>
        <v>347323.34</v>
      </c>
      <c r="G8" s="191">
        <f t="shared" si="0"/>
        <v>528613.5</v>
      </c>
      <c r="H8" s="191">
        <f>H9+H10+H11</f>
        <v>496504.22000000003</v>
      </c>
      <c r="I8" s="191">
        <f t="shared" ref="I8:L8" si="1">I9+I10+I11</f>
        <v>376286.29899999994</v>
      </c>
      <c r="J8" s="191">
        <f t="shared" si="1"/>
        <v>363821.60000000009</v>
      </c>
      <c r="K8" s="191">
        <f t="shared" si="1"/>
        <v>0</v>
      </c>
      <c r="L8" s="191">
        <f t="shared" si="1"/>
        <v>372786</v>
      </c>
    </row>
    <row r="9" spans="1:12" ht="21.75" customHeight="1">
      <c r="A9" s="320"/>
      <c r="B9" s="324"/>
      <c r="C9" s="175" t="s">
        <v>31</v>
      </c>
      <c r="D9" s="191">
        <f>E9+F9+G9+H9+I9+J9+L9</f>
        <v>158029.37</v>
      </c>
      <c r="E9" s="191">
        <f>E14+E158+E214</f>
        <v>22653.5</v>
      </c>
      <c r="F9" s="191">
        <f>F14+F158+F214+F262</f>
        <v>33424.83</v>
      </c>
      <c r="G9" s="191">
        <f>G14+G158+G214</f>
        <v>19688.2</v>
      </c>
      <c r="H9" s="191">
        <f>H14+H158+H214+H242+H262+H286+H374+H402</f>
        <v>25204.84</v>
      </c>
      <c r="I9" s="191">
        <f t="shared" ref="I9:J9" si="2">I14+I158+I214+I242+I262+I286+I374+I402</f>
        <v>18029</v>
      </c>
      <c r="J9" s="191">
        <f t="shared" si="2"/>
        <v>18029</v>
      </c>
      <c r="K9" s="171">
        <f>K14+K158+K214</f>
        <v>0</v>
      </c>
      <c r="L9" s="174">
        <v>21000</v>
      </c>
    </row>
    <row r="10" spans="1:12" ht="21.75" customHeight="1">
      <c r="A10" s="320"/>
      <c r="B10" s="324"/>
      <c r="C10" s="176" t="s">
        <v>18</v>
      </c>
      <c r="D10" s="191">
        <f>E10+F10+G10+H10+I10+J10+L10</f>
        <v>1968178.58</v>
      </c>
      <c r="E10" s="191">
        <f>E15+E159+E215+E243</f>
        <v>174401.4</v>
      </c>
      <c r="F10" s="191">
        <f>F15+F159+F215+F243+F403</f>
        <v>218441.3</v>
      </c>
      <c r="G10" s="191">
        <f>G15+G159+G215+G243</f>
        <v>416925.3</v>
      </c>
      <c r="H10" s="191">
        <f t="shared" ref="H10:J10" si="3">H15+H159+H215+H243+H263+H287+H375+H403</f>
        <v>356224.08</v>
      </c>
      <c r="I10" s="191">
        <f t="shared" si="3"/>
        <v>267479.49999999994</v>
      </c>
      <c r="J10" s="191">
        <f t="shared" si="3"/>
        <v>264621.00000000006</v>
      </c>
      <c r="K10" s="171">
        <f>K15+K159+K215</f>
        <v>0</v>
      </c>
      <c r="L10" s="174">
        <v>270086</v>
      </c>
    </row>
    <row r="11" spans="1:12" ht="21.75" customHeight="1">
      <c r="A11" s="320"/>
      <c r="B11" s="324"/>
      <c r="C11" s="176" t="s">
        <v>19</v>
      </c>
      <c r="D11" s="191">
        <f>E11+F11+G11+H11+I11+J11+L11</f>
        <v>646644.33900000004</v>
      </c>
      <c r="E11" s="191">
        <f>E16+E160+E216+E244+E264+E288+E316+E404</f>
        <v>90462.430000000008</v>
      </c>
      <c r="F11" s="191">
        <f>F16+F160+F216+F244+F264+F288+F404</f>
        <v>95457.210000000021</v>
      </c>
      <c r="G11" s="191">
        <f>G16+G160+G216+G244</f>
        <v>92000</v>
      </c>
      <c r="H11" s="191">
        <f>H16+H160+H216+H244+H264+H288+H376+H404</f>
        <v>115075.29999999999</v>
      </c>
      <c r="I11" s="191">
        <f t="shared" ref="I11:J11" si="4">I16+I160+I216+I244+I264+I288+I376+I404</f>
        <v>90777.799000000014</v>
      </c>
      <c r="J11" s="191">
        <f t="shared" si="4"/>
        <v>81171.600000000006</v>
      </c>
      <c r="K11" s="171">
        <f>K16+K160+K216+K228</f>
        <v>0</v>
      </c>
      <c r="L11" s="174">
        <v>81700</v>
      </c>
    </row>
    <row r="12" spans="1:12" ht="12.75" customHeight="1">
      <c r="A12" s="176" t="s">
        <v>177</v>
      </c>
      <c r="B12" s="176"/>
      <c r="C12" s="176"/>
      <c r="D12" s="178"/>
      <c r="E12" s="178"/>
      <c r="F12" s="178"/>
      <c r="G12" s="178"/>
      <c r="H12" s="178"/>
      <c r="I12" s="178"/>
      <c r="J12" s="178"/>
      <c r="K12" s="172"/>
    </row>
    <row r="13" spans="1:12" ht="21.75" customHeight="1">
      <c r="A13" s="320" t="s">
        <v>36</v>
      </c>
      <c r="B13" s="324" t="s">
        <v>271</v>
      </c>
      <c r="C13" s="175" t="s">
        <v>21</v>
      </c>
      <c r="D13" s="191">
        <f>D14+D15+D16</f>
        <v>2158517.6090000002</v>
      </c>
      <c r="E13" s="191">
        <f>E14+E15+E16</f>
        <v>252586.61</v>
      </c>
      <c r="F13" s="191">
        <f t="shared" ref="F13:J13" si="5">F14+F15+F16</f>
        <v>310628.40000000002</v>
      </c>
      <c r="G13" s="191">
        <f t="shared" si="5"/>
        <v>501452.5</v>
      </c>
      <c r="H13" s="191">
        <f t="shared" si="5"/>
        <v>449302.29999999993</v>
      </c>
      <c r="I13" s="191">
        <f t="shared" si="5"/>
        <v>328753.09899999993</v>
      </c>
      <c r="J13" s="191">
        <f t="shared" si="5"/>
        <v>315794.7</v>
      </c>
      <c r="K13" s="172">
        <v>0</v>
      </c>
      <c r="L13" s="174">
        <f>L14+L15+L16</f>
        <v>325174</v>
      </c>
    </row>
    <row r="14" spans="1:12" ht="21.75" customHeight="1">
      <c r="A14" s="320"/>
      <c r="B14" s="324"/>
      <c r="C14" s="175" t="s">
        <v>31</v>
      </c>
      <c r="D14" s="191">
        <f t="shared" ref="D14:D77" si="6">E14+F14+G14+H14+I14+J14+K14</f>
        <v>134000.04999999999</v>
      </c>
      <c r="E14" s="191">
        <v>22634.61</v>
      </c>
      <c r="F14" s="191">
        <v>32999</v>
      </c>
      <c r="G14" s="191">
        <v>19688.2</v>
      </c>
      <c r="H14" s="191">
        <f>H18+H22+H26+H30+H34+H38+H42+H46+H50+H54+H58+H62+H66+H74+H78+H82+H86+H90+H94+H98+H102+H106+H110+H114+H118+H122+H126+H130+H134+H138+H142+H146+H150+H154</f>
        <v>22620.240000000002</v>
      </c>
      <c r="I14" s="191">
        <f t="shared" ref="I14:J14" si="7">I18+I22+I26+I30+I34+I38+I42+I46+I50+I54+I58+I62+I66+I74+I78+I82+I86+I90+I94+I98+I102+I106+I110+I114+I118+I122+I126+I130+I134+I138+I142+I146+I150+I154</f>
        <v>18029</v>
      </c>
      <c r="J14" s="191">
        <f t="shared" si="7"/>
        <v>18029</v>
      </c>
      <c r="K14" s="172">
        <v>0</v>
      </c>
      <c r="L14" s="174">
        <v>17206</v>
      </c>
    </row>
    <row r="15" spans="1:12" ht="21.75" customHeight="1">
      <c r="A15" s="320"/>
      <c r="B15" s="324"/>
      <c r="C15" s="176" t="s">
        <v>18</v>
      </c>
      <c r="D15" s="191">
        <f t="shared" si="6"/>
        <v>1629381.5</v>
      </c>
      <c r="E15" s="191">
        <v>166498</v>
      </c>
      <c r="F15" s="191">
        <v>210244.4</v>
      </c>
      <c r="G15" s="191">
        <v>406864.3</v>
      </c>
      <c r="H15" s="191">
        <f t="shared" ref="H15:J16" si="8">H19+H23+H27+H31+H35+H39+H43+H47+H51+H55+H59+H63+H67+H75+H79+H83+H87+H91+H95+H99+H103+H107+H111+H115+H119+H123+H127+H131+H135+H139+H143+H147+H151+H155</f>
        <v>344570.99999999994</v>
      </c>
      <c r="I15" s="191">
        <f t="shared" si="8"/>
        <v>252360.79999999996</v>
      </c>
      <c r="J15" s="191">
        <f t="shared" si="8"/>
        <v>248843.00000000003</v>
      </c>
      <c r="K15" s="172">
        <v>0</v>
      </c>
      <c r="L15" s="174">
        <v>249856</v>
      </c>
    </row>
    <row r="16" spans="1:12" ht="21.75" customHeight="1">
      <c r="A16" s="320"/>
      <c r="B16" s="324"/>
      <c r="C16" s="176" t="s">
        <v>19</v>
      </c>
      <c r="D16" s="191">
        <f t="shared" si="6"/>
        <v>395136.05900000001</v>
      </c>
      <c r="E16" s="191">
        <v>63454</v>
      </c>
      <c r="F16" s="191">
        <v>67385</v>
      </c>
      <c r="G16" s="191">
        <v>74900</v>
      </c>
      <c r="H16" s="191">
        <f t="shared" si="8"/>
        <v>82111.059999999983</v>
      </c>
      <c r="I16" s="191">
        <f t="shared" si="8"/>
        <v>58363.299000000006</v>
      </c>
      <c r="J16" s="191">
        <f t="shared" si="8"/>
        <v>48922.7</v>
      </c>
      <c r="K16" s="172">
        <v>0</v>
      </c>
      <c r="L16" s="174">
        <v>58112</v>
      </c>
    </row>
    <row r="17" spans="1:12" ht="21.75" customHeight="1">
      <c r="A17" s="320" t="s">
        <v>102</v>
      </c>
      <c r="B17" s="324" t="s">
        <v>295</v>
      </c>
      <c r="C17" s="175" t="s">
        <v>21</v>
      </c>
      <c r="D17" s="177">
        <f t="shared" si="6"/>
        <v>231349.58</v>
      </c>
      <c r="E17" s="177">
        <v>0</v>
      </c>
      <c r="F17" s="177">
        <v>0</v>
      </c>
      <c r="G17" s="177">
        <v>0</v>
      </c>
      <c r="H17" s="177">
        <f>H18+H19+H20</f>
        <v>168366.88</v>
      </c>
      <c r="I17" s="177">
        <f t="shared" ref="I17:J17" si="9">I18+I19+I20</f>
        <v>33984.300000000003</v>
      </c>
      <c r="J17" s="177">
        <f t="shared" si="9"/>
        <v>28998.400000000001</v>
      </c>
      <c r="K17" s="173">
        <v>0</v>
      </c>
      <c r="L17" s="174">
        <v>30177</v>
      </c>
    </row>
    <row r="18" spans="1:12" ht="21.75" customHeight="1">
      <c r="A18" s="320"/>
      <c r="B18" s="324"/>
      <c r="C18" s="175" t="s">
        <v>31</v>
      </c>
      <c r="D18" s="178">
        <f t="shared" si="6"/>
        <v>0</v>
      </c>
      <c r="E18" s="178">
        <v>0</v>
      </c>
      <c r="F18" s="178">
        <v>0</v>
      </c>
      <c r="G18" s="178">
        <v>0</v>
      </c>
      <c r="H18" s="178">
        <v>0</v>
      </c>
      <c r="I18" s="178">
        <v>0</v>
      </c>
      <c r="J18" s="178">
        <v>0</v>
      </c>
      <c r="K18" s="173">
        <v>0</v>
      </c>
    </row>
    <row r="19" spans="1:12" ht="21.75" customHeight="1">
      <c r="A19" s="320"/>
      <c r="B19" s="324"/>
      <c r="C19" s="176" t="s">
        <v>18</v>
      </c>
      <c r="D19" s="178">
        <f t="shared" si="6"/>
        <v>96246.2</v>
      </c>
      <c r="E19" s="178">
        <v>0</v>
      </c>
      <c r="F19" s="178">
        <v>0</v>
      </c>
      <c r="G19" s="178">
        <v>0</v>
      </c>
      <c r="H19" s="178">
        <v>96246.2</v>
      </c>
      <c r="I19" s="178">
        <v>0</v>
      </c>
      <c r="J19" s="178">
        <v>0</v>
      </c>
      <c r="K19" s="173">
        <v>0</v>
      </c>
    </row>
    <row r="20" spans="1:12" ht="21.75" customHeight="1">
      <c r="A20" s="320"/>
      <c r="B20" s="324"/>
      <c r="C20" s="176" t="s">
        <v>19</v>
      </c>
      <c r="D20" s="178">
        <f t="shared" si="6"/>
        <v>343942.08</v>
      </c>
      <c r="E20" s="178">
        <v>63454</v>
      </c>
      <c r="F20" s="178">
        <v>67385</v>
      </c>
      <c r="G20" s="178">
        <v>77999.7</v>
      </c>
      <c r="H20" s="178">
        <v>72120.679999999993</v>
      </c>
      <c r="I20" s="178">
        <v>33984.300000000003</v>
      </c>
      <c r="J20" s="178">
        <v>28998.400000000001</v>
      </c>
      <c r="K20" s="173">
        <v>0</v>
      </c>
      <c r="L20" s="174">
        <v>30177</v>
      </c>
    </row>
    <row r="21" spans="1:12" ht="21.75" customHeight="1">
      <c r="A21" s="320" t="s">
        <v>151</v>
      </c>
      <c r="B21" s="321" t="s">
        <v>297</v>
      </c>
      <c r="C21" s="175" t="s">
        <v>21</v>
      </c>
      <c r="D21" s="178">
        <f t="shared" si="6"/>
        <v>0</v>
      </c>
      <c r="E21" s="177">
        <f t="shared" ref="E21:J21" si="10">E22+E23+E24</f>
        <v>0</v>
      </c>
      <c r="F21" s="177">
        <f t="shared" si="10"/>
        <v>0</v>
      </c>
      <c r="G21" s="177">
        <f t="shared" si="10"/>
        <v>0</v>
      </c>
      <c r="H21" s="177">
        <f t="shared" si="10"/>
        <v>0</v>
      </c>
      <c r="I21" s="177">
        <f t="shared" si="10"/>
        <v>0</v>
      </c>
      <c r="J21" s="177">
        <f t="shared" si="10"/>
        <v>0</v>
      </c>
      <c r="K21" s="173"/>
    </row>
    <row r="22" spans="1:12" ht="21.75" customHeight="1">
      <c r="A22" s="320"/>
      <c r="B22" s="332"/>
      <c r="C22" s="175" t="s">
        <v>31</v>
      </c>
      <c r="D22" s="178">
        <f t="shared" si="6"/>
        <v>0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3"/>
    </row>
    <row r="23" spans="1:12" ht="21.75" customHeight="1">
      <c r="A23" s="320"/>
      <c r="B23" s="332"/>
      <c r="C23" s="176" t="s">
        <v>18</v>
      </c>
      <c r="D23" s="178">
        <f t="shared" si="6"/>
        <v>0</v>
      </c>
      <c r="E23" s="178">
        <v>0</v>
      </c>
      <c r="F23" s="178">
        <v>0</v>
      </c>
      <c r="G23" s="178">
        <v>0</v>
      </c>
      <c r="H23" s="178">
        <v>0</v>
      </c>
      <c r="I23" s="178">
        <v>0</v>
      </c>
      <c r="J23" s="178">
        <v>0</v>
      </c>
      <c r="K23" s="173"/>
    </row>
    <row r="24" spans="1:12" ht="21.75" customHeight="1">
      <c r="A24" s="320"/>
      <c r="B24" s="333"/>
      <c r="C24" s="176" t="s">
        <v>19</v>
      </c>
      <c r="D24" s="178">
        <f t="shared" si="6"/>
        <v>0</v>
      </c>
      <c r="E24" s="178">
        <v>0</v>
      </c>
      <c r="F24" s="178">
        <v>0</v>
      </c>
      <c r="G24" s="178">
        <v>0</v>
      </c>
      <c r="H24" s="177">
        <v>0</v>
      </c>
      <c r="I24" s="178">
        <v>0</v>
      </c>
      <c r="J24" s="178">
        <v>0</v>
      </c>
      <c r="K24" s="173"/>
    </row>
    <row r="25" spans="1:12" ht="21.75" customHeight="1">
      <c r="A25" s="320" t="s">
        <v>298</v>
      </c>
      <c r="B25" s="321" t="s">
        <v>299</v>
      </c>
      <c r="C25" s="175" t="s">
        <v>21</v>
      </c>
      <c r="D25" s="178">
        <f t="shared" si="6"/>
        <v>0</v>
      </c>
      <c r="E25" s="177">
        <f t="shared" ref="E25:J25" si="11">E26+E27+E28</f>
        <v>0</v>
      </c>
      <c r="F25" s="177">
        <f t="shared" si="11"/>
        <v>0</v>
      </c>
      <c r="G25" s="177">
        <f t="shared" si="11"/>
        <v>0</v>
      </c>
      <c r="H25" s="177">
        <f t="shared" si="11"/>
        <v>0</v>
      </c>
      <c r="I25" s="177">
        <f t="shared" si="11"/>
        <v>0</v>
      </c>
      <c r="J25" s="177">
        <f t="shared" si="11"/>
        <v>0</v>
      </c>
      <c r="K25" s="173"/>
    </row>
    <row r="26" spans="1:12" ht="21.75" customHeight="1">
      <c r="A26" s="320"/>
      <c r="B26" s="332"/>
      <c r="C26" s="175" t="s">
        <v>31</v>
      </c>
      <c r="D26" s="178">
        <f t="shared" si="6"/>
        <v>0</v>
      </c>
      <c r="E26" s="178">
        <v>0</v>
      </c>
      <c r="F26" s="178">
        <v>0</v>
      </c>
      <c r="G26" s="178">
        <v>0</v>
      </c>
      <c r="H26" s="178">
        <v>0</v>
      </c>
      <c r="I26" s="178">
        <v>0</v>
      </c>
      <c r="J26" s="178">
        <v>0</v>
      </c>
      <c r="K26" s="173"/>
    </row>
    <row r="27" spans="1:12" ht="21.75" customHeight="1">
      <c r="A27" s="320"/>
      <c r="B27" s="332"/>
      <c r="C27" s="176" t="s">
        <v>18</v>
      </c>
      <c r="D27" s="178">
        <f t="shared" si="6"/>
        <v>0</v>
      </c>
      <c r="E27" s="178">
        <v>0</v>
      </c>
      <c r="F27" s="178">
        <v>0</v>
      </c>
      <c r="G27" s="178">
        <v>0</v>
      </c>
      <c r="H27" s="178">
        <v>0</v>
      </c>
      <c r="I27" s="178">
        <v>0</v>
      </c>
      <c r="J27" s="178">
        <v>0</v>
      </c>
      <c r="K27" s="173"/>
    </row>
    <row r="28" spans="1:12" ht="21.75" customHeight="1">
      <c r="A28" s="320"/>
      <c r="B28" s="333"/>
      <c r="C28" s="176" t="s">
        <v>19</v>
      </c>
      <c r="D28" s="178">
        <f t="shared" si="6"/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3"/>
    </row>
    <row r="29" spans="1:12" ht="32.25" customHeight="1">
      <c r="A29" s="320" t="s">
        <v>300</v>
      </c>
      <c r="B29" s="321" t="s">
        <v>301</v>
      </c>
      <c r="C29" s="175" t="s">
        <v>21</v>
      </c>
      <c r="D29" s="178">
        <f t="shared" si="6"/>
        <v>112705.4</v>
      </c>
      <c r="E29" s="177">
        <f t="shared" ref="E29:J29" si="12">E30+E31+E32</f>
        <v>0</v>
      </c>
      <c r="F29" s="177">
        <f t="shared" si="12"/>
        <v>0</v>
      </c>
      <c r="G29" s="177">
        <f t="shared" si="12"/>
        <v>0</v>
      </c>
      <c r="H29" s="177">
        <f t="shared" si="12"/>
        <v>112705.4</v>
      </c>
      <c r="I29" s="177">
        <f t="shared" si="12"/>
        <v>0</v>
      </c>
      <c r="J29" s="177">
        <f t="shared" si="12"/>
        <v>0</v>
      </c>
      <c r="K29" s="173"/>
    </row>
    <row r="30" spans="1:12" ht="36.75" customHeight="1">
      <c r="A30" s="320"/>
      <c r="B30" s="332"/>
      <c r="C30" s="175" t="s">
        <v>31</v>
      </c>
      <c r="D30" s="178">
        <f t="shared" si="6"/>
        <v>0</v>
      </c>
      <c r="E30" s="178">
        <v>0</v>
      </c>
      <c r="F30" s="178">
        <v>0</v>
      </c>
      <c r="G30" s="178">
        <v>0</v>
      </c>
      <c r="H30" s="178">
        <v>0</v>
      </c>
      <c r="I30" s="178">
        <v>0</v>
      </c>
      <c r="J30" s="178">
        <v>0</v>
      </c>
      <c r="K30" s="173"/>
    </row>
    <row r="31" spans="1:12" ht="26.25" customHeight="1">
      <c r="A31" s="320"/>
      <c r="B31" s="332"/>
      <c r="C31" s="176" t="s">
        <v>18</v>
      </c>
      <c r="D31" s="178">
        <f t="shared" si="6"/>
        <v>112592.7</v>
      </c>
      <c r="E31" s="178">
        <v>0</v>
      </c>
      <c r="F31" s="178">
        <v>0</v>
      </c>
      <c r="G31" s="178">
        <v>0</v>
      </c>
      <c r="H31" s="178">
        <v>112592.7</v>
      </c>
      <c r="I31" s="178">
        <v>0</v>
      </c>
      <c r="J31" s="178">
        <v>0</v>
      </c>
      <c r="K31" s="173"/>
    </row>
    <row r="32" spans="1:12" ht="31.5" customHeight="1">
      <c r="A32" s="320"/>
      <c r="B32" s="333"/>
      <c r="C32" s="176" t="s">
        <v>19</v>
      </c>
      <c r="D32" s="178">
        <f t="shared" si="6"/>
        <v>112.7</v>
      </c>
      <c r="E32" s="178">
        <v>0</v>
      </c>
      <c r="F32" s="178">
        <v>0</v>
      </c>
      <c r="G32" s="178">
        <v>0</v>
      </c>
      <c r="H32" s="178">
        <v>112.7</v>
      </c>
      <c r="I32" s="178">
        <v>0</v>
      </c>
      <c r="J32" s="178">
        <v>0</v>
      </c>
      <c r="K32" s="173"/>
    </row>
    <row r="33" spans="1:12" ht="31.5" customHeight="1">
      <c r="A33" s="320" t="s">
        <v>302</v>
      </c>
      <c r="B33" s="329" t="s">
        <v>333</v>
      </c>
      <c r="C33" s="175" t="s">
        <v>21</v>
      </c>
      <c r="D33" s="178">
        <f t="shared" si="6"/>
        <v>102.8</v>
      </c>
      <c r="E33" s="177">
        <f t="shared" ref="E33:J33" si="13">E34+E35+E36</f>
        <v>0</v>
      </c>
      <c r="F33" s="177">
        <f t="shared" si="13"/>
        <v>0</v>
      </c>
      <c r="G33" s="177">
        <f t="shared" si="13"/>
        <v>0</v>
      </c>
      <c r="H33" s="177">
        <f t="shared" si="13"/>
        <v>4.3</v>
      </c>
      <c r="I33" s="177">
        <f t="shared" si="13"/>
        <v>48.3</v>
      </c>
      <c r="J33" s="177">
        <f t="shared" si="13"/>
        <v>50.2</v>
      </c>
      <c r="K33" s="173"/>
      <c r="L33" s="174">
        <v>52.2</v>
      </c>
    </row>
    <row r="34" spans="1:12" ht="31.5" customHeight="1">
      <c r="A34" s="320"/>
      <c r="B34" s="330"/>
      <c r="C34" s="175" t="s">
        <v>31</v>
      </c>
      <c r="D34" s="178">
        <f t="shared" si="6"/>
        <v>0</v>
      </c>
      <c r="E34" s="178">
        <v>0</v>
      </c>
      <c r="F34" s="178">
        <v>0</v>
      </c>
      <c r="G34" s="178">
        <v>0</v>
      </c>
      <c r="H34" s="178">
        <v>0</v>
      </c>
      <c r="I34" s="178">
        <v>0</v>
      </c>
      <c r="J34" s="178">
        <v>0</v>
      </c>
      <c r="K34" s="173"/>
    </row>
    <row r="35" spans="1:12" ht="31.5" customHeight="1">
      <c r="A35" s="320"/>
      <c r="B35" s="330"/>
      <c r="C35" s="176" t="s">
        <v>18</v>
      </c>
      <c r="D35" s="178">
        <f t="shared" si="6"/>
        <v>102.8</v>
      </c>
      <c r="E35" s="178">
        <v>0</v>
      </c>
      <c r="F35" s="178">
        <v>0</v>
      </c>
      <c r="G35" s="178">
        <v>0</v>
      </c>
      <c r="H35" s="178">
        <v>4.3</v>
      </c>
      <c r="I35" s="178">
        <v>48.3</v>
      </c>
      <c r="J35" s="178">
        <v>50.2</v>
      </c>
      <c r="K35" s="173"/>
      <c r="L35" s="174">
        <v>52.2</v>
      </c>
    </row>
    <row r="36" spans="1:12" ht="31.5" customHeight="1">
      <c r="A36" s="320"/>
      <c r="B36" s="331"/>
      <c r="C36" s="176" t="s">
        <v>19</v>
      </c>
      <c r="D36" s="178">
        <f t="shared" si="6"/>
        <v>0</v>
      </c>
      <c r="E36" s="178">
        <v>0</v>
      </c>
      <c r="F36" s="178">
        <v>0</v>
      </c>
      <c r="G36" s="178">
        <v>0</v>
      </c>
      <c r="H36" s="178">
        <v>0</v>
      </c>
      <c r="I36" s="178">
        <v>0</v>
      </c>
      <c r="J36" s="178">
        <v>0</v>
      </c>
      <c r="K36" s="173"/>
    </row>
    <row r="37" spans="1:12" ht="31.5" customHeight="1">
      <c r="A37" s="320" t="s">
        <v>303</v>
      </c>
      <c r="B37" s="329" t="s">
        <v>334</v>
      </c>
      <c r="C37" s="175" t="s">
        <v>21</v>
      </c>
      <c r="D37" s="178">
        <f t="shared" si="6"/>
        <v>82945.600000000006</v>
      </c>
      <c r="E37" s="177">
        <f t="shared" ref="E37:J37" si="14">E38+E39+E40</f>
        <v>0</v>
      </c>
      <c r="F37" s="177">
        <f t="shared" si="14"/>
        <v>0</v>
      </c>
      <c r="G37" s="177">
        <f t="shared" si="14"/>
        <v>0</v>
      </c>
      <c r="H37" s="177">
        <f t="shared" si="14"/>
        <v>27485</v>
      </c>
      <c r="I37" s="177">
        <f t="shared" si="14"/>
        <v>26958.6</v>
      </c>
      <c r="J37" s="177">
        <f t="shared" si="14"/>
        <v>28502</v>
      </c>
      <c r="K37" s="173"/>
      <c r="L37" s="174">
        <v>30135</v>
      </c>
    </row>
    <row r="38" spans="1:12" ht="31.5" customHeight="1">
      <c r="A38" s="320"/>
      <c r="B38" s="330"/>
      <c r="C38" s="175" t="s">
        <v>31</v>
      </c>
      <c r="D38" s="178">
        <f t="shared" si="6"/>
        <v>0</v>
      </c>
      <c r="E38" s="178">
        <v>0</v>
      </c>
      <c r="F38" s="178">
        <v>0</v>
      </c>
      <c r="G38" s="178">
        <v>0</v>
      </c>
      <c r="H38" s="178">
        <v>0</v>
      </c>
      <c r="I38" s="178">
        <v>0</v>
      </c>
      <c r="J38" s="178">
        <v>0</v>
      </c>
      <c r="K38" s="173"/>
    </row>
    <row r="39" spans="1:12" ht="31.5" customHeight="1">
      <c r="A39" s="320"/>
      <c r="B39" s="330"/>
      <c r="C39" s="176" t="s">
        <v>18</v>
      </c>
      <c r="D39" s="178">
        <f t="shared" si="6"/>
        <v>82945.600000000006</v>
      </c>
      <c r="E39" s="178">
        <v>0</v>
      </c>
      <c r="F39" s="178">
        <v>0</v>
      </c>
      <c r="G39" s="178">
        <v>0</v>
      </c>
      <c r="H39" s="178">
        <v>27485</v>
      </c>
      <c r="I39" s="178">
        <v>26958.6</v>
      </c>
      <c r="J39" s="178">
        <v>28502</v>
      </c>
      <c r="K39" s="173"/>
      <c r="L39" s="174">
        <v>30135</v>
      </c>
    </row>
    <row r="40" spans="1:12" ht="31.5" customHeight="1">
      <c r="A40" s="320"/>
      <c r="B40" s="331"/>
      <c r="C40" s="176" t="s">
        <v>19</v>
      </c>
      <c r="D40" s="178">
        <f t="shared" si="6"/>
        <v>0</v>
      </c>
      <c r="E40" s="178">
        <v>0</v>
      </c>
      <c r="F40" s="178">
        <v>0</v>
      </c>
      <c r="G40" s="178">
        <v>0</v>
      </c>
      <c r="H40" s="178">
        <v>0</v>
      </c>
      <c r="I40" s="178">
        <v>0</v>
      </c>
      <c r="J40" s="178">
        <v>0</v>
      </c>
      <c r="K40" s="173"/>
    </row>
    <row r="41" spans="1:12" ht="31.5" customHeight="1">
      <c r="A41" s="320" t="s">
        <v>304</v>
      </c>
      <c r="B41" s="329" t="s">
        <v>335</v>
      </c>
      <c r="C41" s="175" t="s">
        <v>21</v>
      </c>
      <c r="D41" s="178">
        <f t="shared" si="6"/>
        <v>0</v>
      </c>
      <c r="E41" s="177">
        <f t="shared" ref="E41:J41" si="15">E42+E43+E44</f>
        <v>0</v>
      </c>
      <c r="F41" s="177">
        <f t="shared" si="15"/>
        <v>0</v>
      </c>
      <c r="G41" s="177">
        <f t="shared" si="15"/>
        <v>0</v>
      </c>
      <c r="H41" s="177">
        <f t="shared" si="15"/>
        <v>0</v>
      </c>
      <c r="I41" s="177">
        <f t="shared" si="15"/>
        <v>0</v>
      </c>
      <c r="J41" s="177">
        <f t="shared" si="15"/>
        <v>0</v>
      </c>
      <c r="K41" s="173"/>
    </row>
    <row r="42" spans="1:12" ht="31.5" customHeight="1">
      <c r="A42" s="320"/>
      <c r="B42" s="330"/>
      <c r="C42" s="175" t="s">
        <v>31</v>
      </c>
      <c r="D42" s="178">
        <f t="shared" si="6"/>
        <v>0</v>
      </c>
      <c r="E42" s="178">
        <v>0</v>
      </c>
      <c r="F42" s="178">
        <v>0</v>
      </c>
      <c r="G42" s="178">
        <v>0</v>
      </c>
      <c r="H42" s="178">
        <v>0</v>
      </c>
      <c r="I42" s="178">
        <v>0</v>
      </c>
      <c r="J42" s="178">
        <v>0</v>
      </c>
      <c r="K42" s="173"/>
    </row>
    <row r="43" spans="1:12" ht="31.5" customHeight="1">
      <c r="A43" s="320"/>
      <c r="B43" s="330"/>
      <c r="C43" s="176" t="s">
        <v>18</v>
      </c>
      <c r="D43" s="178">
        <f t="shared" si="6"/>
        <v>0</v>
      </c>
      <c r="E43" s="178">
        <v>0</v>
      </c>
      <c r="F43" s="178">
        <v>0</v>
      </c>
      <c r="G43" s="178">
        <v>0</v>
      </c>
      <c r="H43" s="178">
        <v>0</v>
      </c>
      <c r="I43" s="178">
        <v>0</v>
      </c>
      <c r="J43" s="178">
        <v>0</v>
      </c>
      <c r="K43" s="173"/>
    </row>
    <row r="44" spans="1:12" ht="31.5" customHeight="1">
      <c r="A44" s="320"/>
      <c r="B44" s="331"/>
      <c r="C44" s="176" t="s">
        <v>19</v>
      </c>
      <c r="D44" s="178">
        <f t="shared" si="6"/>
        <v>0</v>
      </c>
      <c r="E44" s="178">
        <v>0</v>
      </c>
      <c r="F44" s="178">
        <v>0</v>
      </c>
      <c r="G44" s="178">
        <v>0</v>
      </c>
      <c r="H44" s="178">
        <v>0</v>
      </c>
      <c r="I44" s="178">
        <v>0</v>
      </c>
      <c r="J44" s="178">
        <v>0</v>
      </c>
      <c r="K44" s="173"/>
    </row>
    <row r="45" spans="1:12" ht="31.5" customHeight="1">
      <c r="A45" s="320" t="s">
        <v>305</v>
      </c>
      <c r="B45" s="329" t="s">
        <v>336</v>
      </c>
      <c r="C45" s="175" t="s">
        <v>21</v>
      </c>
      <c r="D45" s="178">
        <f t="shared" si="6"/>
        <v>0</v>
      </c>
      <c r="E45" s="177">
        <f t="shared" ref="E45:J45" si="16">E46+E47+E48</f>
        <v>0</v>
      </c>
      <c r="F45" s="177">
        <f t="shared" si="16"/>
        <v>0</v>
      </c>
      <c r="G45" s="177">
        <f t="shared" si="16"/>
        <v>0</v>
      </c>
      <c r="H45" s="177">
        <f t="shared" si="16"/>
        <v>0</v>
      </c>
      <c r="I45" s="177">
        <f t="shared" si="16"/>
        <v>0</v>
      </c>
      <c r="J45" s="177">
        <f t="shared" si="16"/>
        <v>0</v>
      </c>
      <c r="K45" s="173"/>
    </row>
    <row r="46" spans="1:12" ht="31.5" customHeight="1">
      <c r="A46" s="320"/>
      <c r="B46" s="330"/>
      <c r="C46" s="175" t="s">
        <v>31</v>
      </c>
      <c r="D46" s="178">
        <f t="shared" si="6"/>
        <v>0</v>
      </c>
      <c r="E46" s="178">
        <v>0</v>
      </c>
      <c r="F46" s="178">
        <v>0</v>
      </c>
      <c r="G46" s="178">
        <v>0</v>
      </c>
      <c r="H46" s="178">
        <v>0</v>
      </c>
      <c r="I46" s="178">
        <v>0</v>
      </c>
      <c r="J46" s="178">
        <v>0</v>
      </c>
      <c r="K46" s="173"/>
    </row>
    <row r="47" spans="1:12" ht="31.5" customHeight="1">
      <c r="A47" s="320"/>
      <c r="B47" s="330"/>
      <c r="C47" s="176" t="s">
        <v>18</v>
      </c>
      <c r="D47" s="178">
        <f t="shared" si="6"/>
        <v>0</v>
      </c>
      <c r="E47" s="178">
        <v>0</v>
      </c>
      <c r="F47" s="178">
        <v>0</v>
      </c>
      <c r="G47" s="178">
        <v>0</v>
      </c>
      <c r="H47" s="178">
        <v>0</v>
      </c>
      <c r="I47" s="178">
        <v>0</v>
      </c>
      <c r="J47" s="178">
        <v>0</v>
      </c>
      <c r="K47" s="173"/>
    </row>
    <row r="48" spans="1:12" ht="31.5" customHeight="1">
      <c r="A48" s="320"/>
      <c r="B48" s="331"/>
      <c r="C48" s="176" t="s">
        <v>19</v>
      </c>
      <c r="D48" s="178">
        <f t="shared" si="6"/>
        <v>0</v>
      </c>
      <c r="E48" s="178">
        <v>0</v>
      </c>
      <c r="F48" s="178">
        <v>0</v>
      </c>
      <c r="G48" s="178">
        <v>0</v>
      </c>
      <c r="H48" s="178">
        <v>0</v>
      </c>
      <c r="I48" s="178">
        <v>0</v>
      </c>
      <c r="J48" s="178">
        <v>0</v>
      </c>
      <c r="K48" s="173"/>
    </row>
    <row r="49" spans="1:11" ht="31.5" customHeight="1">
      <c r="A49" s="320" t="s">
        <v>306</v>
      </c>
      <c r="B49" s="329" t="s">
        <v>337</v>
      </c>
      <c r="C49" s="175" t="s">
        <v>21</v>
      </c>
      <c r="D49" s="178">
        <f t="shared" si="6"/>
        <v>0</v>
      </c>
      <c r="E49" s="177">
        <f t="shared" ref="E49:J49" si="17">E50+E51+E52</f>
        <v>0</v>
      </c>
      <c r="F49" s="177">
        <f t="shared" si="17"/>
        <v>0</v>
      </c>
      <c r="G49" s="177">
        <f t="shared" si="17"/>
        <v>0</v>
      </c>
      <c r="H49" s="177">
        <f t="shared" si="17"/>
        <v>0</v>
      </c>
      <c r="I49" s="177">
        <f t="shared" si="17"/>
        <v>0</v>
      </c>
      <c r="J49" s="177">
        <f t="shared" si="17"/>
        <v>0</v>
      </c>
      <c r="K49" s="173"/>
    </row>
    <row r="50" spans="1:11" ht="31.5" customHeight="1">
      <c r="A50" s="320"/>
      <c r="B50" s="330"/>
      <c r="C50" s="175" t="s">
        <v>31</v>
      </c>
      <c r="D50" s="178">
        <f t="shared" si="6"/>
        <v>0</v>
      </c>
      <c r="E50" s="178">
        <v>0</v>
      </c>
      <c r="F50" s="178">
        <v>0</v>
      </c>
      <c r="G50" s="178">
        <v>0</v>
      </c>
      <c r="H50" s="178">
        <v>0</v>
      </c>
      <c r="I50" s="178">
        <v>0</v>
      </c>
      <c r="J50" s="178">
        <v>0</v>
      </c>
      <c r="K50" s="173"/>
    </row>
    <row r="51" spans="1:11" ht="31.5" customHeight="1">
      <c r="A51" s="320"/>
      <c r="B51" s="330"/>
      <c r="C51" s="176" t="s">
        <v>18</v>
      </c>
      <c r="D51" s="178">
        <f t="shared" si="6"/>
        <v>0</v>
      </c>
      <c r="E51" s="178">
        <v>0</v>
      </c>
      <c r="F51" s="178">
        <v>0</v>
      </c>
      <c r="G51" s="178">
        <v>0</v>
      </c>
      <c r="H51" s="178">
        <v>0</v>
      </c>
      <c r="I51" s="178">
        <v>0</v>
      </c>
      <c r="J51" s="178">
        <v>0</v>
      </c>
      <c r="K51" s="173"/>
    </row>
    <row r="52" spans="1:11" ht="31.5" customHeight="1">
      <c r="A52" s="320"/>
      <c r="B52" s="331"/>
      <c r="C52" s="176" t="s">
        <v>19</v>
      </c>
      <c r="D52" s="178">
        <f t="shared" si="6"/>
        <v>0</v>
      </c>
      <c r="E52" s="178">
        <v>0</v>
      </c>
      <c r="F52" s="178">
        <v>0</v>
      </c>
      <c r="G52" s="178">
        <v>0</v>
      </c>
      <c r="H52" s="178">
        <v>0</v>
      </c>
      <c r="I52" s="178">
        <v>0</v>
      </c>
      <c r="J52" s="178">
        <v>0</v>
      </c>
      <c r="K52" s="173"/>
    </row>
    <row r="53" spans="1:11" ht="32.25" customHeight="1">
      <c r="A53" s="320" t="s">
        <v>307</v>
      </c>
      <c r="B53" s="321" t="s">
        <v>338</v>
      </c>
      <c r="C53" s="175" t="s">
        <v>21</v>
      </c>
      <c r="D53" s="178">
        <f t="shared" si="6"/>
        <v>0</v>
      </c>
      <c r="E53" s="177">
        <f t="shared" ref="E53:J53" si="18">E54+E55+E56</f>
        <v>0</v>
      </c>
      <c r="F53" s="177">
        <f t="shared" si="18"/>
        <v>0</v>
      </c>
      <c r="G53" s="177">
        <f t="shared" si="18"/>
        <v>0</v>
      </c>
      <c r="H53" s="177">
        <f t="shared" si="18"/>
        <v>0</v>
      </c>
      <c r="I53" s="177">
        <f t="shared" si="18"/>
        <v>0</v>
      </c>
      <c r="J53" s="177">
        <f t="shared" si="18"/>
        <v>0</v>
      </c>
      <c r="K53" s="173"/>
    </row>
    <row r="54" spans="1:11" ht="36.75" customHeight="1">
      <c r="A54" s="320"/>
      <c r="B54" s="332"/>
      <c r="C54" s="175" t="s">
        <v>31</v>
      </c>
      <c r="D54" s="178">
        <f t="shared" si="6"/>
        <v>0</v>
      </c>
      <c r="E54" s="178">
        <v>0</v>
      </c>
      <c r="F54" s="178">
        <v>0</v>
      </c>
      <c r="G54" s="178">
        <v>0</v>
      </c>
      <c r="H54" s="178">
        <v>0</v>
      </c>
      <c r="I54" s="178">
        <v>0</v>
      </c>
      <c r="J54" s="178">
        <v>0</v>
      </c>
      <c r="K54" s="173"/>
    </row>
    <row r="55" spans="1:11" ht="26.25" customHeight="1">
      <c r="A55" s="320"/>
      <c r="B55" s="332"/>
      <c r="C55" s="176" t="s">
        <v>18</v>
      </c>
      <c r="D55" s="178">
        <f t="shared" si="6"/>
        <v>0</v>
      </c>
      <c r="E55" s="178">
        <v>0</v>
      </c>
      <c r="F55" s="178">
        <v>0</v>
      </c>
      <c r="G55" s="178">
        <v>0</v>
      </c>
      <c r="H55" s="178">
        <v>0</v>
      </c>
      <c r="I55" s="178">
        <v>0</v>
      </c>
      <c r="J55" s="178">
        <v>0</v>
      </c>
      <c r="K55" s="173"/>
    </row>
    <row r="56" spans="1:11" ht="31.5" customHeight="1">
      <c r="A56" s="320"/>
      <c r="B56" s="333"/>
      <c r="C56" s="176" t="s">
        <v>19</v>
      </c>
      <c r="D56" s="178">
        <f t="shared" si="6"/>
        <v>0</v>
      </c>
      <c r="E56" s="178">
        <v>0</v>
      </c>
      <c r="F56" s="178">
        <v>0</v>
      </c>
      <c r="G56" s="178">
        <v>0</v>
      </c>
      <c r="H56" s="178">
        <v>0</v>
      </c>
      <c r="I56" s="178">
        <v>0</v>
      </c>
      <c r="J56" s="178">
        <v>0</v>
      </c>
      <c r="K56" s="173"/>
    </row>
    <row r="57" spans="1:11" ht="31.5" customHeight="1">
      <c r="A57" s="320" t="s">
        <v>308</v>
      </c>
      <c r="B57" s="329" t="s">
        <v>339</v>
      </c>
      <c r="C57" s="175" t="s">
        <v>21</v>
      </c>
      <c r="D57" s="178">
        <f t="shared" si="6"/>
        <v>0</v>
      </c>
      <c r="E57" s="177">
        <f t="shared" ref="E57:J57" si="19">E58+E59+E60</f>
        <v>0</v>
      </c>
      <c r="F57" s="177">
        <f t="shared" si="19"/>
        <v>0</v>
      </c>
      <c r="G57" s="177">
        <f t="shared" si="19"/>
        <v>0</v>
      </c>
      <c r="H57" s="177">
        <f t="shared" si="19"/>
        <v>0</v>
      </c>
      <c r="I57" s="177">
        <f t="shared" si="19"/>
        <v>0</v>
      </c>
      <c r="J57" s="177">
        <f t="shared" si="19"/>
        <v>0</v>
      </c>
      <c r="K57" s="173"/>
    </row>
    <row r="58" spans="1:11" ht="31.5" customHeight="1">
      <c r="A58" s="320"/>
      <c r="B58" s="330"/>
      <c r="C58" s="175" t="s">
        <v>31</v>
      </c>
      <c r="D58" s="178">
        <f t="shared" si="6"/>
        <v>0</v>
      </c>
      <c r="E58" s="178">
        <v>0</v>
      </c>
      <c r="F58" s="178">
        <v>0</v>
      </c>
      <c r="G58" s="178">
        <v>0</v>
      </c>
      <c r="H58" s="178">
        <v>0</v>
      </c>
      <c r="I58" s="178">
        <v>0</v>
      </c>
      <c r="J58" s="178">
        <v>0</v>
      </c>
      <c r="K58" s="173"/>
    </row>
    <row r="59" spans="1:11" ht="31.5" customHeight="1">
      <c r="A59" s="320"/>
      <c r="B59" s="330"/>
      <c r="C59" s="176" t="s">
        <v>18</v>
      </c>
      <c r="D59" s="178">
        <f t="shared" si="6"/>
        <v>0</v>
      </c>
      <c r="E59" s="178">
        <v>0</v>
      </c>
      <c r="F59" s="178">
        <v>0</v>
      </c>
      <c r="G59" s="178">
        <v>0</v>
      </c>
      <c r="H59" s="178">
        <v>0</v>
      </c>
      <c r="I59" s="178">
        <v>0</v>
      </c>
      <c r="J59" s="178">
        <v>0</v>
      </c>
      <c r="K59" s="173"/>
    </row>
    <row r="60" spans="1:11" ht="31.5" customHeight="1">
      <c r="A60" s="320"/>
      <c r="B60" s="331"/>
      <c r="C60" s="176" t="s">
        <v>19</v>
      </c>
      <c r="D60" s="178">
        <f t="shared" si="6"/>
        <v>0</v>
      </c>
      <c r="E60" s="178">
        <v>0</v>
      </c>
      <c r="F60" s="178">
        <v>0</v>
      </c>
      <c r="G60" s="178">
        <v>0</v>
      </c>
      <c r="H60" s="178">
        <v>0</v>
      </c>
      <c r="I60" s="178">
        <v>0</v>
      </c>
      <c r="J60" s="178">
        <v>0</v>
      </c>
      <c r="K60" s="173"/>
    </row>
    <row r="61" spans="1:11" ht="31.5" customHeight="1">
      <c r="A61" s="320" t="s">
        <v>309</v>
      </c>
      <c r="B61" s="329" t="s">
        <v>340</v>
      </c>
      <c r="C61" s="175" t="s">
        <v>21</v>
      </c>
      <c r="D61" s="178">
        <f t="shared" si="6"/>
        <v>0</v>
      </c>
      <c r="E61" s="177">
        <f t="shared" ref="E61:J61" si="20">E62+E63+E64</f>
        <v>0</v>
      </c>
      <c r="F61" s="177">
        <f t="shared" si="20"/>
        <v>0</v>
      </c>
      <c r="G61" s="177">
        <f t="shared" si="20"/>
        <v>0</v>
      </c>
      <c r="H61" s="177">
        <f t="shared" si="20"/>
        <v>0</v>
      </c>
      <c r="I61" s="177">
        <f t="shared" si="20"/>
        <v>0</v>
      </c>
      <c r="J61" s="177">
        <f t="shared" si="20"/>
        <v>0</v>
      </c>
      <c r="K61" s="173"/>
    </row>
    <row r="62" spans="1:11" ht="31.5" customHeight="1">
      <c r="A62" s="320"/>
      <c r="B62" s="330"/>
      <c r="C62" s="175" t="s">
        <v>31</v>
      </c>
      <c r="D62" s="178">
        <f t="shared" si="6"/>
        <v>0</v>
      </c>
      <c r="E62" s="178">
        <v>0</v>
      </c>
      <c r="F62" s="178">
        <v>0</v>
      </c>
      <c r="G62" s="178">
        <v>0</v>
      </c>
      <c r="H62" s="178">
        <v>0</v>
      </c>
      <c r="I62" s="178">
        <v>0</v>
      </c>
      <c r="J62" s="178">
        <v>0</v>
      </c>
      <c r="K62" s="173"/>
    </row>
    <row r="63" spans="1:11" ht="31.5" customHeight="1">
      <c r="A63" s="320"/>
      <c r="B63" s="330"/>
      <c r="C63" s="176" t="s">
        <v>18</v>
      </c>
      <c r="D63" s="178">
        <f t="shared" si="6"/>
        <v>0</v>
      </c>
      <c r="E63" s="178">
        <v>0</v>
      </c>
      <c r="F63" s="178">
        <v>0</v>
      </c>
      <c r="G63" s="178">
        <v>0</v>
      </c>
      <c r="H63" s="178">
        <v>0</v>
      </c>
      <c r="I63" s="178">
        <v>0</v>
      </c>
      <c r="J63" s="178">
        <v>0</v>
      </c>
      <c r="K63" s="173"/>
    </row>
    <row r="64" spans="1:11" ht="31.5" customHeight="1">
      <c r="A64" s="320"/>
      <c r="B64" s="331"/>
      <c r="C64" s="176" t="s">
        <v>19</v>
      </c>
      <c r="D64" s="178">
        <f t="shared" si="6"/>
        <v>0</v>
      </c>
      <c r="E64" s="178">
        <v>0</v>
      </c>
      <c r="F64" s="178">
        <v>0</v>
      </c>
      <c r="G64" s="178">
        <v>0</v>
      </c>
      <c r="H64" s="178">
        <v>0</v>
      </c>
      <c r="I64" s="178">
        <v>0</v>
      </c>
      <c r="J64" s="178">
        <v>0</v>
      </c>
      <c r="K64" s="173"/>
    </row>
    <row r="65" spans="1:11" ht="31.5" customHeight="1">
      <c r="A65" s="320" t="s">
        <v>310</v>
      </c>
      <c r="B65" s="329" t="s">
        <v>341</v>
      </c>
      <c r="C65" s="175" t="s">
        <v>21</v>
      </c>
      <c r="D65" s="178">
        <f t="shared" si="6"/>
        <v>9100</v>
      </c>
      <c r="E65" s="177">
        <f t="shared" ref="E65:J65" si="21">E66+E67+E68</f>
        <v>0</v>
      </c>
      <c r="F65" s="177">
        <f t="shared" si="21"/>
        <v>0</v>
      </c>
      <c r="G65" s="177">
        <f t="shared" si="21"/>
        <v>0</v>
      </c>
      <c r="H65" s="177">
        <f t="shared" si="21"/>
        <v>4600</v>
      </c>
      <c r="I65" s="177">
        <f t="shared" si="21"/>
        <v>4500</v>
      </c>
      <c r="J65" s="177">
        <f t="shared" si="21"/>
        <v>0</v>
      </c>
      <c r="K65" s="173"/>
    </row>
    <row r="66" spans="1:11" ht="31.5" customHeight="1">
      <c r="A66" s="320"/>
      <c r="B66" s="330"/>
      <c r="C66" s="175" t="s">
        <v>31</v>
      </c>
      <c r="D66" s="178">
        <f t="shared" si="6"/>
        <v>0</v>
      </c>
      <c r="E66" s="178">
        <v>0</v>
      </c>
      <c r="F66" s="178">
        <v>0</v>
      </c>
      <c r="G66" s="178">
        <v>0</v>
      </c>
      <c r="H66" s="178">
        <v>0</v>
      </c>
      <c r="I66" s="178">
        <v>0</v>
      </c>
      <c r="J66" s="178">
        <v>0</v>
      </c>
      <c r="K66" s="173"/>
    </row>
    <row r="67" spans="1:11" ht="31.5" customHeight="1">
      <c r="A67" s="320"/>
      <c r="B67" s="330"/>
      <c r="C67" s="176" t="s">
        <v>18</v>
      </c>
      <c r="D67" s="178">
        <f t="shared" si="6"/>
        <v>9037</v>
      </c>
      <c r="E67" s="178">
        <v>0</v>
      </c>
      <c r="F67" s="178">
        <v>0</v>
      </c>
      <c r="G67" s="178">
        <v>0</v>
      </c>
      <c r="H67" s="178">
        <v>4600</v>
      </c>
      <c r="I67" s="178">
        <v>4437</v>
      </c>
      <c r="J67" s="178">
        <v>0</v>
      </c>
      <c r="K67" s="173"/>
    </row>
    <row r="68" spans="1:11" ht="31.5" customHeight="1">
      <c r="A68" s="320"/>
      <c r="B68" s="331"/>
      <c r="C68" s="176" t="s">
        <v>19</v>
      </c>
      <c r="D68" s="178">
        <f t="shared" si="6"/>
        <v>63</v>
      </c>
      <c r="E68" s="178">
        <v>0</v>
      </c>
      <c r="F68" s="178">
        <v>0</v>
      </c>
      <c r="G68" s="178">
        <v>0</v>
      </c>
      <c r="H68" s="178">
        <v>0</v>
      </c>
      <c r="I68" s="178">
        <v>63</v>
      </c>
      <c r="J68" s="178">
        <v>0</v>
      </c>
      <c r="K68" s="173"/>
    </row>
    <row r="69" spans="1:11" ht="31.5" customHeight="1">
      <c r="A69" s="320" t="s">
        <v>311</v>
      </c>
      <c r="B69" s="329" t="s">
        <v>342</v>
      </c>
      <c r="C69" s="175" t="s">
        <v>21</v>
      </c>
      <c r="D69" s="178">
        <f t="shared" si="6"/>
        <v>0</v>
      </c>
      <c r="E69" s="177">
        <f t="shared" ref="E69:J69" si="22">E70+E71+E72</f>
        <v>0</v>
      </c>
      <c r="F69" s="177">
        <f t="shared" si="22"/>
        <v>0</v>
      </c>
      <c r="G69" s="177">
        <f t="shared" si="22"/>
        <v>0</v>
      </c>
      <c r="H69" s="177">
        <f t="shared" si="22"/>
        <v>0</v>
      </c>
      <c r="I69" s="177">
        <f t="shared" si="22"/>
        <v>0</v>
      </c>
      <c r="J69" s="177">
        <f t="shared" si="22"/>
        <v>0</v>
      </c>
      <c r="K69" s="173"/>
    </row>
    <row r="70" spans="1:11" ht="31.5" customHeight="1">
      <c r="A70" s="320"/>
      <c r="B70" s="330"/>
      <c r="C70" s="175" t="s">
        <v>31</v>
      </c>
      <c r="D70" s="178">
        <f t="shared" si="6"/>
        <v>0</v>
      </c>
      <c r="E70" s="178">
        <v>0</v>
      </c>
      <c r="F70" s="178">
        <v>0</v>
      </c>
      <c r="G70" s="178">
        <v>0</v>
      </c>
      <c r="H70" s="178">
        <v>0</v>
      </c>
      <c r="I70" s="178">
        <v>0</v>
      </c>
      <c r="J70" s="178">
        <v>0</v>
      </c>
      <c r="K70" s="173"/>
    </row>
    <row r="71" spans="1:11" ht="31.5" customHeight="1">
      <c r="A71" s="320"/>
      <c r="B71" s="330"/>
      <c r="C71" s="176" t="s">
        <v>18</v>
      </c>
      <c r="D71" s="178">
        <f t="shared" si="6"/>
        <v>0</v>
      </c>
      <c r="E71" s="178">
        <v>0</v>
      </c>
      <c r="F71" s="178">
        <v>0</v>
      </c>
      <c r="G71" s="178">
        <v>0</v>
      </c>
      <c r="H71" s="178">
        <v>0</v>
      </c>
      <c r="I71" s="178">
        <v>0</v>
      </c>
      <c r="J71" s="178">
        <v>0</v>
      </c>
      <c r="K71" s="173"/>
    </row>
    <row r="72" spans="1:11" ht="31.5" customHeight="1">
      <c r="A72" s="320"/>
      <c r="B72" s="331"/>
      <c r="C72" s="176" t="s">
        <v>19</v>
      </c>
      <c r="D72" s="178">
        <f t="shared" si="6"/>
        <v>0</v>
      </c>
      <c r="E72" s="178">
        <v>0</v>
      </c>
      <c r="F72" s="178">
        <v>0</v>
      </c>
      <c r="G72" s="178">
        <v>0</v>
      </c>
      <c r="H72" s="178">
        <v>0</v>
      </c>
      <c r="I72" s="178">
        <v>0</v>
      </c>
      <c r="J72" s="178">
        <v>0</v>
      </c>
      <c r="K72" s="173"/>
    </row>
    <row r="73" spans="1:11" ht="31.5" customHeight="1">
      <c r="A73" s="320" t="s">
        <v>312</v>
      </c>
      <c r="B73" s="329" t="s">
        <v>343</v>
      </c>
      <c r="C73" s="175" t="s">
        <v>21</v>
      </c>
      <c r="D73" s="178">
        <f t="shared" si="6"/>
        <v>0</v>
      </c>
      <c r="E73" s="177">
        <f t="shared" ref="E73:J73" si="23">E74+E75+E76</f>
        <v>0</v>
      </c>
      <c r="F73" s="177">
        <f t="shared" si="23"/>
        <v>0</v>
      </c>
      <c r="G73" s="177">
        <f t="shared" si="23"/>
        <v>0</v>
      </c>
      <c r="H73" s="177">
        <f t="shared" si="23"/>
        <v>0</v>
      </c>
      <c r="I73" s="177">
        <f t="shared" si="23"/>
        <v>0</v>
      </c>
      <c r="J73" s="177">
        <f t="shared" si="23"/>
        <v>0</v>
      </c>
      <c r="K73" s="173"/>
    </row>
    <row r="74" spans="1:11" ht="31.5" customHeight="1">
      <c r="A74" s="320"/>
      <c r="B74" s="330"/>
      <c r="C74" s="175" t="s">
        <v>31</v>
      </c>
      <c r="D74" s="178">
        <f t="shared" si="6"/>
        <v>0</v>
      </c>
      <c r="E74" s="178">
        <v>0</v>
      </c>
      <c r="F74" s="178">
        <v>0</v>
      </c>
      <c r="G74" s="178">
        <v>0</v>
      </c>
      <c r="H74" s="178">
        <v>0</v>
      </c>
      <c r="I74" s="178">
        <v>0</v>
      </c>
      <c r="J74" s="178">
        <v>0</v>
      </c>
      <c r="K74" s="173"/>
    </row>
    <row r="75" spans="1:11" ht="31.5" customHeight="1">
      <c r="A75" s="320"/>
      <c r="B75" s="330"/>
      <c r="C75" s="176" t="s">
        <v>18</v>
      </c>
      <c r="D75" s="178">
        <f t="shared" si="6"/>
        <v>0</v>
      </c>
      <c r="E75" s="178">
        <v>0</v>
      </c>
      <c r="F75" s="178">
        <v>0</v>
      </c>
      <c r="G75" s="178">
        <v>0</v>
      </c>
      <c r="H75" s="178">
        <v>0</v>
      </c>
      <c r="I75" s="178">
        <v>0</v>
      </c>
      <c r="J75" s="178">
        <v>0</v>
      </c>
      <c r="K75" s="173"/>
    </row>
    <row r="76" spans="1:11" ht="31.5" customHeight="1">
      <c r="A76" s="320"/>
      <c r="B76" s="331"/>
      <c r="C76" s="176" t="s">
        <v>19</v>
      </c>
      <c r="D76" s="178">
        <f t="shared" si="6"/>
        <v>0</v>
      </c>
      <c r="E76" s="178">
        <v>0</v>
      </c>
      <c r="F76" s="178">
        <v>0</v>
      </c>
      <c r="G76" s="178">
        <v>0</v>
      </c>
      <c r="H76" s="178">
        <v>0</v>
      </c>
      <c r="I76" s="178">
        <v>0</v>
      </c>
      <c r="J76" s="178">
        <v>0</v>
      </c>
      <c r="K76" s="173"/>
    </row>
    <row r="77" spans="1:11" ht="31.5" customHeight="1">
      <c r="A77" s="320" t="s">
        <v>313</v>
      </c>
      <c r="B77" s="329" t="s">
        <v>344</v>
      </c>
      <c r="C77" s="175" t="s">
        <v>21</v>
      </c>
      <c r="D77" s="178">
        <f t="shared" si="6"/>
        <v>0</v>
      </c>
      <c r="E77" s="177">
        <f t="shared" ref="E77:J77" si="24">E78+E79+E80</f>
        <v>0</v>
      </c>
      <c r="F77" s="177">
        <f t="shared" si="24"/>
        <v>0</v>
      </c>
      <c r="G77" s="177">
        <f t="shared" si="24"/>
        <v>0</v>
      </c>
      <c r="H77" s="177">
        <f t="shared" si="24"/>
        <v>0</v>
      </c>
      <c r="I77" s="177">
        <f t="shared" si="24"/>
        <v>0</v>
      </c>
      <c r="J77" s="177">
        <f t="shared" si="24"/>
        <v>0</v>
      </c>
      <c r="K77" s="173"/>
    </row>
    <row r="78" spans="1:11" ht="31.5" customHeight="1">
      <c r="A78" s="320"/>
      <c r="B78" s="330"/>
      <c r="C78" s="175" t="s">
        <v>31</v>
      </c>
      <c r="D78" s="178">
        <f t="shared" ref="D78:D141" si="25">E78+F78+G78+H78+I78+J78+K78</f>
        <v>0</v>
      </c>
      <c r="E78" s="178">
        <v>0</v>
      </c>
      <c r="F78" s="178">
        <v>0</v>
      </c>
      <c r="G78" s="178">
        <v>0</v>
      </c>
      <c r="H78" s="178">
        <v>0</v>
      </c>
      <c r="I78" s="178">
        <v>0</v>
      </c>
      <c r="J78" s="178">
        <v>0</v>
      </c>
      <c r="K78" s="173"/>
    </row>
    <row r="79" spans="1:11" ht="31.5" customHeight="1">
      <c r="A79" s="320"/>
      <c r="B79" s="330"/>
      <c r="C79" s="176" t="s">
        <v>18</v>
      </c>
      <c r="D79" s="178">
        <f t="shared" si="25"/>
        <v>0</v>
      </c>
      <c r="E79" s="178">
        <v>0</v>
      </c>
      <c r="F79" s="178">
        <v>0</v>
      </c>
      <c r="G79" s="178">
        <v>0</v>
      </c>
      <c r="H79" s="178">
        <v>0</v>
      </c>
      <c r="I79" s="178">
        <v>0</v>
      </c>
      <c r="J79" s="178">
        <v>0</v>
      </c>
      <c r="K79" s="173"/>
    </row>
    <row r="80" spans="1:11" ht="31.5" customHeight="1">
      <c r="A80" s="320"/>
      <c r="B80" s="331"/>
      <c r="C80" s="176" t="s">
        <v>19</v>
      </c>
      <c r="D80" s="178">
        <f t="shared" si="25"/>
        <v>0</v>
      </c>
      <c r="E80" s="178">
        <v>0</v>
      </c>
      <c r="F80" s="178">
        <v>0</v>
      </c>
      <c r="G80" s="178">
        <v>0</v>
      </c>
      <c r="H80" s="178">
        <v>0</v>
      </c>
      <c r="I80" s="178">
        <v>0</v>
      </c>
      <c r="J80" s="178">
        <v>0</v>
      </c>
      <c r="K80" s="173"/>
    </row>
    <row r="81" spans="1:12" ht="31.5" customHeight="1">
      <c r="A81" s="320" t="s">
        <v>314</v>
      </c>
      <c r="B81" s="329" t="s">
        <v>345</v>
      </c>
      <c r="C81" s="175" t="s">
        <v>21</v>
      </c>
      <c r="D81" s="178">
        <f t="shared" si="25"/>
        <v>41440.9</v>
      </c>
      <c r="E81" s="177">
        <f t="shared" ref="E81:J81" si="26">E82+E83+E84</f>
        <v>0</v>
      </c>
      <c r="F81" s="177">
        <f t="shared" si="26"/>
        <v>0</v>
      </c>
      <c r="G81" s="177">
        <f t="shared" si="26"/>
        <v>0</v>
      </c>
      <c r="H81" s="177">
        <f t="shared" si="26"/>
        <v>16879.900000000001</v>
      </c>
      <c r="I81" s="177">
        <f t="shared" si="26"/>
        <v>12280.5</v>
      </c>
      <c r="J81" s="177">
        <f t="shared" si="26"/>
        <v>12280.5</v>
      </c>
      <c r="K81" s="173"/>
    </row>
    <row r="82" spans="1:12" ht="31.5" customHeight="1">
      <c r="A82" s="320"/>
      <c r="B82" s="330"/>
      <c r="C82" s="175" t="s">
        <v>31</v>
      </c>
      <c r="D82" s="178">
        <f t="shared" si="25"/>
        <v>41440.9</v>
      </c>
      <c r="E82" s="178">
        <v>0</v>
      </c>
      <c r="F82" s="178">
        <v>0</v>
      </c>
      <c r="G82" s="178">
        <v>0</v>
      </c>
      <c r="H82" s="178">
        <v>16879.900000000001</v>
      </c>
      <c r="I82" s="178">
        <v>12280.5</v>
      </c>
      <c r="J82" s="178">
        <v>12280.5</v>
      </c>
      <c r="K82" s="173"/>
      <c r="L82" s="174">
        <v>12280.5</v>
      </c>
    </row>
    <row r="83" spans="1:12" ht="31.5" customHeight="1">
      <c r="A83" s="320"/>
      <c r="B83" s="330"/>
      <c r="C83" s="176" t="s">
        <v>18</v>
      </c>
      <c r="D83" s="178">
        <f t="shared" si="25"/>
        <v>0</v>
      </c>
      <c r="E83" s="178">
        <v>0</v>
      </c>
      <c r="F83" s="178">
        <v>0</v>
      </c>
      <c r="G83" s="178">
        <v>0</v>
      </c>
      <c r="H83" s="178">
        <v>0</v>
      </c>
      <c r="I83" s="178">
        <v>0</v>
      </c>
      <c r="J83" s="178">
        <v>0</v>
      </c>
      <c r="K83" s="173"/>
    </row>
    <row r="84" spans="1:12" ht="31.5" customHeight="1">
      <c r="A84" s="320"/>
      <c r="B84" s="331"/>
      <c r="C84" s="176" t="s">
        <v>19</v>
      </c>
      <c r="D84" s="178">
        <f t="shared" si="25"/>
        <v>0</v>
      </c>
      <c r="E84" s="178">
        <v>0</v>
      </c>
      <c r="F84" s="178">
        <v>0</v>
      </c>
      <c r="G84" s="178">
        <v>0</v>
      </c>
      <c r="H84" s="178">
        <v>0</v>
      </c>
      <c r="I84" s="178">
        <v>0</v>
      </c>
      <c r="J84" s="178">
        <v>0</v>
      </c>
      <c r="K84" s="173"/>
    </row>
    <row r="85" spans="1:12" ht="31.5" customHeight="1">
      <c r="A85" s="320" t="s">
        <v>315</v>
      </c>
      <c r="B85" s="329" t="s">
        <v>346</v>
      </c>
      <c r="C85" s="175" t="s">
        <v>21</v>
      </c>
      <c r="D85" s="178">
        <f t="shared" si="25"/>
        <v>0</v>
      </c>
      <c r="E85" s="177">
        <f t="shared" ref="E85:J85" si="27">E86+E87+E88</f>
        <v>0</v>
      </c>
      <c r="F85" s="177">
        <f t="shared" si="27"/>
        <v>0</v>
      </c>
      <c r="G85" s="177">
        <f t="shared" si="27"/>
        <v>0</v>
      </c>
      <c r="H85" s="177">
        <f t="shared" si="27"/>
        <v>0</v>
      </c>
      <c r="I85" s="177">
        <f t="shared" si="27"/>
        <v>0</v>
      </c>
      <c r="J85" s="177">
        <f t="shared" si="27"/>
        <v>0</v>
      </c>
      <c r="K85" s="173"/>
    </row>
    <row r="86" spans="1:12" ht="31.5" customHeight="1">
      <c r="A86" s="320"/>
      <c r="B86" s="330"/>
      <c r="C86" s="175" t="s">
        <v>31</v>
      </c>
      <c r="D86" s="178">
        <f t="shared" si="25"/>
        <v>0</v>
      </c>
      <c r="E86" s="178">
        <v>0</v>
      </c>
      <c r="F86" s="178">
        <v>0</v>
      </c>
      <c r="G86" s="178">
        <v>0</v>
      </c>
      <c r="H86" s="178">
        <v>0</v>
      </c>
      <c r="I86" s="178">
        <v>0</v>
      </c>
      <c r="J86" s="178">
        <v>0</v>
      </c>
      <c r="K86" s="173"/>
    </row>
    <row r="87" spans="1:12" ht="31.5" customHeight="1">
      <c r="A87" s="320"/>
      <c r="B87" s="330"/>
      <c r="C87" s="176" t="s">
        <v>18</v>
      </c>
      <c r="D87" s="178">
        <f t="shared" si="25"/>
        <v>0</v>
      </c>
      <c r="E87" s="178">
        <v>0</v>
      </c>
      <c r="F87" s="178">
        <v>0</v>
      </c>
      <c r="G87" s="178">
        <v>0</v>
      </c>
      <c r="H87" s="178">
        <v>0</v>
      </c>
      <c r="I87" s="178">
        <v>0</v>
      </c>
      <c r="J87" s="178">
        <v>0</v>
      </c>
      <c r="K87" s="173"/>
    </row>
    <row r="88" spans="1:12" ht="31.5" customHeight="1">
      <c r="A88" s="320"/>
      <c r="B88" s="331"/>
      <c r="C88" s="176" t="s">
        <v>19</v>
      </c>
      <c r="D88" s="178">
        <f t="shared" si="25"/>
        <v>0</v>
      </c>
      <c r="E88" s="178">
        <v>0</v>
      </c>
      <c r="F88" s="178">
        <v>0</v>
      </c>
      <c r="G88" s="178">
        <v>0</v>
      </c>
      <c r="H88" s="178">
        <v>0</v>
      </c>
      <c r="I88" s="178">
        <v>0</v>
      </c>
      <c r="J88" s="178">
        <v>0</v>
      </c>
      <c r="K88" s="173"/>
    </row>
    <row r="89" spans="1:12" ht="31.5" customHeight="1">
      <c r="A89" s="320" t="s">
        <v>316</v>
      </c>
      <c r="B89" s="329" t="s">
        <v>347</v>
      </c>
      <c r="C89" s="175" t="s">
        <v>21</v>
      </c>
      <c r="D89" s="178">
        <f t="shared" si="25"/>
        <v>200</v>
      </c>
      <c r="E89" s="177">
        <f t="shared" ref="E89:J89" si="28">E90+E91+E92</f>
        <v>0</v>
      </c>
      <c r="F89" s="177">
        <f t="shared" si="28"/>
        <v>0</v>
      </c>
      <c r="G89" s="177">
        <f t="shared" si="28"/>
        <v>0</v>
      </c>
      <c r="H89" s="177">
        <f t="shared" si="28"/>
        <v>0</v>
      </c>
      <c r="I89" s="177">
        <f t="shared" si="28"/>
        <v>100</v>
      </c>
      <c r="J89" s="177">
        <f t="shared" si="28"/>
        <v>100</v>
      </c>
      <c r="K89" s="173"/>
    </row>
    <row r="90" spans="1:12" ht="31.5" customHeight="1">
      <c r="A90" s="320"/>
      <c r="B90" s="330"/>
      <c r="C90" s="175" t="s">
        <v>31</v>
      </c>
      <c r="D90" s="178">
        <f t="shared" si="25"/>
        <v>0</v>
      </c>
      <c r="E90" s="178">
        <v>0</v>
      </c>
      <c r="F90" s="178">
        <v>0</v>
      </c>
      <c r="G90" s="178">
        <v>0</v>
      </c>
      <c r="H90" s="178">
        <v>0</v>
      </c>
      <c r="I90" s="178">
        <v>0</v>
      </c>
      <c r="J90" s="178">
        <v>0</v>
      </c>
      <c r="K90" s="173"/>
    </row>
    <row r="91" spans="1:12" ht="31.5" customHeight="1">
      <c r="A91" s="320"/>
      <c r="B91" s="330"/>
      <c r="C91" s="176" t="s">
        <v>18</v>
      </c>
      <c r="D91" s="178">
        <f t="shared" si="25"/>
        <v>200</v>
      </c>
      <c r="E91" s="178">
        <v>0</v>
      </c>
      <c r="F91" s="178">
        <v>0</v>
      </c>
      <c r="G91" s="178">
        <v>0</v>
      </c>
      <c r="H91" s="178">
        <v>0</v>
      </c>
      <c r="I91" s="178">
        <v>100</v>
      </c>
      <c r="J91" s="178">
        <v>100</v>
      </c>
      <c r="K91" s="173"/>
    </row>
    <row r="92" spans="1:12" ht="31.5" customHeight="1">
      <c r="A92" s="320"/>
      <c r="B92" s="331"/>
      <c r="C92" s="176" t="s">
        <v>19</v>
      </c>
      <c r="D92" s="178">
        <f t="shared" si="25"/>
        <v>0</v>
      </c>
      <c r="E92" s="178">
        <v>0</v>
      </c>
      <c r="F92" s="178">
        <v>0</v>
      </c>
      <c r="G92" s="178">
        <v>0</v>
      </c>
      <c r="H92" s="178">
        <v>0</v>
      </c>
      <c r="I92" s="178">
        <v>0</v>
      </c>
      <c r="J92" s="178">
        <v>0</v>
      </c>
      <c r="K92" s="173"/>
    </row>
    <row r="93" spans="1:12" ht="31.5" customHeight="1">
      <c r="A93" s="320" t="s">
        <v>317</v>
      </c>
      <c r="B93" s="329" t="s">
        <v>348</v>
      </c>
      <c r="C93" s="175" t="s">
        <v>21</v>
      </c>
      <c r="D93" s="178">
        <f t="shared" si="25"/>
        <v>497926.29800000007</v>
      </c>
      <c r="E93" s="177">
        <f t="shared" ref="E93:J93" si="29">E94+E95+E96</f>
        <v>0</v>
      </c>
      <c r="F93" s="177">
        <f t="shared" si="29"/>
        <v>0</v>
      </c>
      <c r="G93" s="177">
        <f t="shared" si="29"/>
        <v>0</v>
      </c>
      <c r="H93" s="177">
        <f t="shared" si="29"/>
        <v>80694.5</v>
      </c>
      <c r="I93" s="177">
        <f t="shared" si="29"/>
        <v>208859.88800000001</v>
      </c>
      <c r="J93" s="177">
        <f t="shared" si="29"/>
        <v>208371.91</v>
      </c>
      <c r="K93" s="173"/>
      <c r="L93" s="174">
        <v>221889</v>
      </c>
    </row>
    <row r="94" spans="1:12" ht="31.5" customHeight="1">
      <c r="A94" s="320"/>
      <c r="B94" s="330"/>
      <c r="C94" s="175" t="s">
        <v>31</v>
      </c>
      <c r="D94" s="178">
        <f t="shared" si="25"/>
        <v>0</v>
      </c>
      <c r="E94" s="178">
        <v>0</v>
      </c>
      <c r="F94" s="178">
        <v>0</v>
      </c>
      <c r="G94" s="178">
        <v>0</v>
      </c>
      <c r="H94" s="178">
        <v>0</v>
      </c>
      <c r="I94" s="178">
        <v>0</v>
      </c>
      <c r="J94" s="178">
        <v>0</v>
      </c>
      <c r="K94" s="173"/>
    </row>
    <row r="95" spans="1:12" ht="31.5" customHeight="1">
      <c r="A95" s="320"/>
      <c r="B95" s="330"/>
      <c r="C95" s="176" t="s">
        <v>18</v>
      </c>
      <c r="D95" s="178">
        <f t="shared" si="25"/>
        <v>462845.41000000003</v>
      </c>
      <c r="E95" s="178">
        <v>0</v>
      </c>
      <c r="F95" s="178">
        <v>0</v>
      </c>
      <c r="G95" s="178">
        <v>0</v>
      </c>
      <c r="H95" s="178">
        <v>80694.5</v>
      </c>
      <c r="I95" s="178">
        <v>191717.5</v>
      </c>
      <c r="J95" s="178">
        <v>190433.41</v>
      </c>
      <c r="K95" s="173"/>
      <c r="L95" s="174">
        <v>219883.1</v>
      </c>
    </row>
    <row r="96" spans="1:12" ht="31.5" customHeight="1">
      <c r="A96" s="320"/>
      <c r="B96" s="331"/>
      <c r="C96" s="176" t="s">
        <v>19</v>
      </c>
      <c r="D96" s="178">
        <f t="shared" si="25"/>
        <v>35080.887999999999</v>
      </c>
      <c r="E96" s="178">
        <v>0</v>
      </c>
      <c r="F96" s="178">
        <v>0</v>
      </c>
      <c r="G96" s="178">
        <v>0</v>
      </c>
      <c r="H96" s="178">
        <v>0</v>
      </c>
      <c r="I96" s="178">
        <v>17142.387999999999</v>
      </c>
      <c r="J96" s="178">
        <v>17938.5</v>
      </c>
      <c r="K96" s="173"/>
    </row>
    <row r="97" spans="1:12" ht="31.5" customHeight="1">
      <c r="A97" s="320" t="s">
        <v>318</v>
      </c>
      <c r="B97" s="329" t="s">
        <v>350</v>
      </c>
      <c r="C97" s="175" t="s">
        <v>21</v>
      </c>
      <c r="D97" s="178">
        <f t="shared" si="25"/>
        <v>6545.2999999999993</v>
      </c>
      <c r="E97" s="177">
        <f t="shared" ref="E97:J97" si="30">E98+E99+E100</f>
        <v>0</v>
      </c>
      <c r="F97" s="177">
        <f t="shared" si="30"/>
        <v>0</v>
      </c>
      <c r="G97" s="177">
        <f t="shared" si="30"/>
        <v>0</v>
      </c>
      <c r="H97" s="177">
        <f t="shared" si="30"/>
        <v>2378.3000000000002</v>
      </c>
      <c r="I97" s="177">
        <f t="shared" si="30"/>
        <v>2042.6</v>
      </c>
      <c r="J97" s="177">
        <f t="shared" si="30"/>
        <v>2124.4</v>
      </c>
      <c r="K97" s="173"/>
    </row>
    <row r="98" spans="1:12" ht="31.5" customHeight="1">
      <c r="A98" s="320"/>
      <c r="B98" s="330"/>
      <c r="C98" s="175" t="s">
        <v>31</v>
      </c>
      <c r="D98" s="178">
        <f t="shared" si="25"/>
        <v>0</v>
      </c>
      <c r="E98" s="178">
        <v>0</v>
      </c>
      <c r="F98" s="178">
        <v>0</v>
      </c>
      <c r="G98" s="178">
        <v>0</v>
      </c>
      <c r="H98" s="178">
        <v>0</v>
      </c>
      <c r="I98" s="178">
        <v>0</v>
      </c>
      <c r="J98" s="178">
        <v>0</v>
      </c>
      <c r="K98" s="173"/>
    </row>
    <row r="99" spans="1:12" ht="31.5" customHeight="1">
      <c r="A99" s="320"/>
      <c r="B99" s="330"/>
      <c r="C99" s="176" t="s">
        <v>18</v>
      </c>
      <c r="D99" s="178">
        <f t="shared" si="25"/>
        <v>3272.5</v>
      </c>
      <c r="E99" s="178">
        <v>0</v>
      </c>
      <c r="F99" s="178">
        <v>0</v>
      </c>
      <c r="G99" s="178">
        <v>0</v>
      </c>
      <c r="H99" s="178">
        <v>1189</v>
      </c>
      <c r="I99" s="178">
        <v>1021.3</v>
      </c>
      <c r="J99" s="178">
        <v>1062.2</v>
      </c>
      <c r="K99" s="173"/>
      <c r="L99" s="174">
        <v>1104.7</v>
      </c>
    </row>
    <row r="100" spans="1:12" ht="31.5" customHeight="1">
      <c r="A100" s="320"/>
      <c r="B100" s="331"/>
      <c r="C100" s="176" t="s">
        <v>19</v>
      </c>
      <c r="D100" s="178">
        <f t="shared" si="25"/>
        <v>3272.8</v>
      </c>
      <c r="E100" s="178">
        <v>0</v>
      </c>
      <c r="F100" s="178">
        <v>0</v>
      </c>
      <c r="G100" s="178">
        <v>0</v>
      </c>
      <c r="H100" s="178">
        <v>1189.3</v>
      </c>
      <c r="I100" s="178">
        <v>1021.3</v>
      </c>
      <c r="J100" s="178">
        <v>1062.2</v>
      </c>
      <c r="K100" s="173"/>
      <c r="L100" s="174">
        <v>1104.7</v>
      </c>
    </row>
    <row r="101" spans="1:12" ht="31.5" customHeight="1">
      <c r="A101" s="320" t="s">
        <v>319</v>
      </c>
      <c r="B101" s="329" t="s">
        <v>349</v>
      </c>
      <c r="C101" s="175" t="s">
        <v>21</v>
      </c>
      <c r="D101" s="178">
        <f t="shared" si="25"/>
        <v>12603.2</v>
      </c>
      <c r="E101" s="177">
        <f t="shared" ref="E101:J101" si="31">E102+E103+E104</f>
        <v>0</v>
      </c>
      <c r="F101" s="177">
        <f t="shared" si="31"/>
        <v>0</v>
      </c>
      <c r="G101" s="177">
        <f t="shared" si="31"/>
        <v>0</v>
      </c>
      <c r="H101" s="177">
        <f t="shared" si="31"/>
        <v>5588.2</v>
      </c>
      <c r="I101" s="177">
        <f t="shared" si="31"/>
        <v>6100</v>
      </c>
      <c r="J101" s="177">
        <f t="shared" si="31"/>
        <v>915</v>
      </c>
      <c r="K101" s="173"/>
      <c r="L101" s="174">
        <v>715</v>
      </c>
    </row>
    <row r="102" spans="1:12" ht="31.5" customHeight="1">
      <c r="A102" s="320"/>
      <c r="B102" s="330"/>
      <c r="C102" s="175" t="s">
        <v>31</v>
      </c>
      <c r="D102" s="178">
        <f t="shared" si="25"/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3"/>
    </row>
    <row r="103" spans="1:12" ht="31.5" customHeight="1">
      <c r="A103" s="320"/>
      <c r="B103" s="330"/>
      <c r="C103" s="176" t="s">
        <v>18</v>
      </c>
      <c r="D103" s="178">
        <f t="shared" si="25"/>
        <v>0</v>
      </c>
      <c r="E103" s="178">
        <v>0</v>
      </c>
      <c r="F103" s="178">
        <v>0</v>
      </c>
      <c r="G103" s="178">
        <v>0</v>
      </c>
      <c r="H103" s="178">
        <v>0</v>
      </c>
      <c r="I103" s="178">
        <v>0</v>
      </c>
      <c r="J103" s="178">
        <v>0</v>
      </c>
      <c r="K103" s="173"/>
    </row>
    <row r="104" spans="1:12" ht="31.5" customHeight="1">
      <c r="A104" s="320"/>
      <c r="B104" s="331"/>
      <c r="C104" s="176" t="s">
        <v>19</v>
      </c>
      <c r="D104" s="178">
        <f t="shared" si="25"/>
        <v>12603.2</v>
      </c>
      <c r="E104" s="178">
        <v>0</v>
      </c>
      <c r="F104" s="178">
        <v>0</v>
      </c>
      <c r="G104" s="178">
        <v>0</v>
      </c>
      <c r="H104" s="178">
        <v>5588.2</v>
      </c>
      <c r="I104" s="178">
        <v>6100</v>
      </c>
      <c r="J104" s="178">
        <v>915</v>
      </c>
      <c r="K104" s="173"/>
      <c r="L104" s="174">
        <v>715</v>
      </c>
    </row>
    <row r="105" spans="1:12" ht="31.5" customHeight="1">
      <c r="A105" s="320" t="s">
        <v>320</v>
      </c>
      <c r="B105" s="329" t="s">
        <v>351</v>
      </c>
      <c r="C105" s="175" t="s">
        <v>21</v>
      </c>
      <c r="D105" s="178">
        <f t="shared" si="25"/>
        <v>22477.18</v>
      </c>
      <c r="E105" s="177">
        <f t="shared" ref="E105:J105" si="32">E106+E107+E108</f>
        <v>0</v>
      </c>
      <c r="F105" s="177">
        <f t="shared" si="32"/>
        <v>0</v>
      </c>
      <c r="G105" s="177">
        <f t="shared" si="32"/>
        <v>0</v>
      </c>
      <c r="H105" s="177">
        <f t="shared" si="32"/>
        <v>9356</v>
      </c>
      <c r="I105" s="177">
        <f t="shared" si="32"/>
        <v>6560.59</v>
      </c>
      <c r="J105" s="177">
        <f t="shared" si="32"/>
        <v>6560.59</v>
      </c>
      <c r="K105" s="173"/>
      <c r="L105" s="174">
        <v>5748.5</v>
      </c>
    </row>
    <row r="106" spans="1:12" ht="31.5" customHeight="1">
      <c r="A106" s="320"/>
      <c r="B106" s="330"/>
      <c r="C106" s="175" t="s">
        <v>31</v>
      </c>
      <c r="D106" s="178">
        <f t="shared" si="25"/>
        <v>16950.900000000001</v>
      </c>
      <c r="E106" s="178">
        <v>0</v>
      </c>
      <c r="F106" s="178">
        <v>0</v>
      </c>
      <c r="G106" s="178">
        <v>0</v>
      </c>
      <c r="H106" s="178">
        <v>5453.9</v>
      </c>
      <c r="I106" s="178">
        <v>5748.5</v>
      </c>
      <c r="J106" s="178">
        <v>5748.5</v>
      </c>
      <c r="K106" s="173"/>
      <c r="L106" s="174">
        <v>5748.5</v>
      </c>
    </row>
    <row r="107" spans="1:12" ht="31.5" customHeight="1">
      <c r="A107" s="320"/>
      <c r="B107" s="330"/>
      <c r="C107" s="176" t="s">
        <v>18</v>
      </c>
      <c r="D107" s="178">
        <f t="shared" si="25"/>
        <v>2494.88</v>
      </c>
      <c r="E107" s="178">
        <v>0</v>
      </c>
      <c r="F107" s="178">
        <v>0</v>
      </c>
      <c r="G107" s="178">
        <v>0</v>
      </c>
      <c r="H107" s="178">
        <v>887.9</v>
      </c>
      <c r="I107" s="178">
        <v>803.49</v>
      </c>
      <c r="J107" s="178">
        <v>803.49</v>
      </c>
      <c r="K107" s="173"/>
    </row>
    <row r="108" spans="1:12" ht="31.5" customHeight="1">
      <c r="A108" s="320"/>
      <c r="B108" s="331"/>
      <c r="C108" s="176" t="s">
        <v>19</v>
      </c>
      <c r="D108" s="178">
        <f t="shared" si="25"/>
        <v>3031.3999999999996</v>
      </c>
      <c r="E108" s="178">
        <v>0</v>
      </c>
      <c r="F108" s="178">
        <v>0</v>
      </c>
      <c r="G108" s="178">
        <v>0</v>
      </c>
      <c r="H108" s="178">
        <v>3014.2</v>
      </c>
      <c r="I108" s="178">
        <v>8.6</v>
      </c>
      <c r="J108" s="178">
        <v>8.6</v>
      </c>
      <c r="K108" s="173"/>
    </row>
    <row r="109" spans="1:12" ht="31.5" customHeight="1">
      <c r="A109" s="320" t="s">
        <v>321</v>
      </c>
      <c r="B109" s="329" t="s">
        <v>494</v>
      </c>
      <c r="C109" s="175" t="s">
        <v>21</v>
      </c>
      <c r="D109" s="178">
        <f t="shared" si="25"/>
        <v>5368.6</v>
      </c>
      <c r="E109" s="177">
        <f t="shared" ref="E109:J109" si="33">E110+E111+E112</f>
        <v>0</v>
      </c>
      <c r="F109" s="177">
        <f t="shared" si="33"/>
        <v>0</v>
      </c>
      <c r="G109" s="177">
        <f t="shared" si="33"/>
        <v>0</v>
      </c>
      <c r="H109" s="177">
        <f t="shared" si="33"/>
        <v>5368.6</v>
      </c>
      <c r="I109" s="177">
        <f t="shared" si="33"/>
        <v>0</v>
      </c>
      <c r="J109" s="177">
        <f t="shared" si="33"/>
        <v>0</v>
      </c>
      <c r="K109" s="173"/>
    </row>
    <row r="110" spans="1:12" ht="31.5" customHeight="1">
      <c r="A110" s="320"/>
      <c r="B110" s="330"/>
      <c r="C110" s="175" t="s">
        <v>31</v>
      </c>
      <c r="D110" s="178">
        <f t="shared" si="25"/>
        <v>0</v>
      </c>
      <c r="E110" s="178">
        <v>0</v>
      </c>
      <c r="F110" s="178">
        <v>0</v>
      </c>
      <c r="G110" s="178">
        <v>0</v>
      </c>
      <c r="H110" s="178">
        <v>0</v>
      </c>
      <c r="I110" s="178">
        <v>0</v>
      </c>
      <c r="J110" s="178">
        <v>0</v>
      </c>
      <c r="K110" s="173"/>
    </row>
    <row r="111" spans="1:12" ht="31.5" customHeight="1">
      <c r="A111" s="320"/>
      <c r="B111" s="330"/>
      <c r="C111" s="176" t="s">
        <v>18</v>
      </c>
      <c r="D111" s="178">
        <f t="shared" si="25"/>
        <v>5293.6</v>
      </c>
      <c r="E111" s="178">
        <v>0</v>
      </c>
      <c r="F111" s="178">
        <v>0</v>
      </c>
      <c r="G111" s="178">
        <v>0</v>
      </c>
      <c r="H111" s="178">
        <v>5293.6</v>
      </c>
      <c r="I111" s="178">
        <v>0</v>
      </c>
      <c r="J111" s="178">
        <v>0</v>
      </c>
      <c r="K111" s="173"/>
    </row>
    <row r="112" spans="1:12" ht="31.5" customHeight="1">
      <c r="A112" s="320"/>
      <c r="B112" s="331"/>
      <c r="C112" s="176" t="s">
        <v>19</v>
      </c>
      <c r="D112" s="178">
        <f t="shared" si="25"/>
        <v>75</v>
      </c>
      <c r="E112" s="178">
        <v>0</v>
      </c>
      <c r="F112" s="178">
        <v>0</v>
      </c>
      <c r="G112" s="178">
        <v>0</v>
      </c>
      <c r="H112" s="178">
        <v>75</v>
      </c>
      <c r="I112" s="178">
        <v>0</v>
      </c>
      <c r="J112" s="178">
        <v>0</v>
      </c>
      <c r="K112" s="173"/>
    </row>
    <row r="113" spans="1:12" ht="31.5" customHeight="1">
      <c r="A113" s="320" t="s">
        <v>322</v>
      </c>
      <c r="B113" s="329" t="s">
        <v>352</v>
      </c>
      <c r="C113" s="175" t="s">
        <v>21</v>
      </c>
      <c r="D113" s="178">
        <f t="shared" si="25"/>
        <v>0</v>
      </c>
      <c r="E113" s="177">
        <f t="shared" ref="E113:J113" si="34">E114+E115+E116</f>
        <v>0</v>
      </c>
      <c r="F113" s="177">
        <f t="shared" si="34"/>
        <v>0</v>
      </c>
      <c r="G113" s="177">
        <f t="shared" si="34"/>
        <v>0</v>
      </c>
      <c r="H113" s="177">
        <f t="shared" si="34"/>
        <v>0</v>
      </c>
      <c r="I113" s="177">
        <f t="shared" si="34"/>
        <v>0</v>
      </c>
      <c r="J113" s="177">
        <f t="shared" si="34"/>
        <v>0</v>
      </c>
      <c r="K113" s="173"/>
    </row>
    <row r="114" spans="1:12" ht="31.5" customHeight="1">
      <c r="A114" s="320"/>
      <c r="B114" s="330"/>
      <c r="C114" s="175" t="s">
        <v>31</v>
      </c>
      <c r="D114" s="178">
        <f t="shared" si="25"/>
        <v>0</v>
      </c>
      <c r="E114" s="178">
        <v>0</v>
      </c>
      <c r="F114" s="178">
        <v>0</v>
      </c>
      <c r="G114" s="178">
        <v>0</v>
      </c>
      <c r="H114" s="178">
        <v>0</v>
      </c>
      <c r="I114" s="178">
        <v>0</v>
      </c>
      <c r="J114" s="178">
        <v>0</v>
      </c>
      <c r="K114" s="173"/>
    </row>
    <row r="115" spans="1:12" ht="31.5" customHeight="1">
      <c r="A115" s="320"/>
      <c r="B115" s="330"/>
      <c r="C115" s="176" t="s">
        <v>18</v>
      </c>
      <c r="D115" s="178">
        <f t="shared" si="25"/>
        <v>0</v>
      </c>
      <c r="E115" s="178">
        <v>0</v>
      </c>
      <c r="F115" s="178">
        <v>0</v>
      </c>
      <c r="G115" s="178">
        <v>0</v>
      </c>
      <c r="H115" s="178">
        <v>0</v>
      </c>
      <c r="I115" s="178">
        <v>0</v>
      </c>
      <c r="J115" s="178">
        <v>0</v>
      </c>
      <c r="K115" s="173"/>
    </row>
    <row r="116" spans="1:12" ht="31.5" customHeight="1">
      <c r="A116" s="320"/>
      <c r="B116" s="331"/>
      <c r="C116" s="176" t="s">
        <v>19</v>
      </c>
      <c r="D116" s="178">
        <f t="shared" si="25"/>
        <v>0</v>
      </c>
      <c r="E116" s="178">
        <v>0</v>
      </c>
      <c r="F116" s="178">
        <v>0</v>
      </c>
      <c r="G116" s="178">
        <v>0</v>
      </c>
      <c r="H116" s="178">
        <v>0</v>
      </c>
      <c r="I116" s="178">
        <v>0</v>
      </c>
      <c r="J116" s="178">
        <v>0</v>
      </c>
      <c r="K116" s="173"/>
    </row>
    <row r="117" spans="1:12" ht="31.5" customHeight="1">
      <c r="A117" s="320" t="s">
        <v>323</v>
      </c>
      <c r="B117" s="329" t="s">
        <v>353</v>
      </c>
      <c r="C117" s="175" t="s">
        <v>21</v>
      </c>
      <c r="D117" s="178">
        <f t="shared" si="25"/>
        <v>0</v>
      </c>
      <c r="E117" s="177">
        <f t="shared" ref="E117:J117" si="35">E118+E119+E120</f>
        <v>0</v>
      </c>
      <c r="F117" s="177">
        <f t="shared" si="35"/>
        <v>0</v>
      </c>
      <c r="G117" s="177">
        <f t="shared" si="35"/>
        <v>0</v>
      </c>
      <c r="H117" s="177">
        <f t="shared" si="35"/>
        <v>0</v>
      </c>
      <c r="I117" s="177">
        <f t="shared" si="35"/>
        <v>0</v>
      </c>
      <c r="J117" s="177">
        <f t="shared" si="35"/>
        <v>0</v>
      </c>
      <c r="K117" s="173"/>
    </row>
    <row r="118" spans="1:12" ht="31.5" customHeight="1">
      <c r="A118" s="320"/>
      <c r="B118" s="330"/>
      <c r="C118" s="175" t="s">
        <v>31</v>
      </c>
      <c r="D118" s="178">
        <f t="shared" si="25"/>
        <v>0</v>
      </c>
      <c r="E118" s="178">
        <v>0</v>
      </c>
      <c r="F118" s="178">
        <v>0</v>
      </c>
      <c r="G118" s="178">
        <v>0</v>
      </c>
      <c r="H118" s="178">
        <v>0</v>
      </c>
      <c r="I118" s="178">
        <v>0</v>
      </c>
      <c r="J118" s="178">
        <v>0</v>
      </c>
      <c r="K118" s="173"/>
    </row>
    <row r="119" spans="1:12" ht="31.5" customHeight="1">
      <c r="A119" s="320"/>
      <c r="B119" s="330"/>
      <c r="C119" s="176" t="s">
        <v>18</v>
      </c>
      <c r="D119" s="178">
        <f t="shared" si="25"/>
        <v>0</v>
      </c>
      <c r="E119" s="178">
        <v>0</v>
      </c>
      <c r="F119" s="178">
        <v>0</v>
      </c>
      <c r="G119" s="178">
        <v>0</v>
      </c>
      <c r="H119" s="178">
        <v>0</v>
      </c>
      <c r="I119" s="178">
        <v>0</v>
      </c>
      <c r="J119" s="178">
        <v>0</v>
      </c>
      <c r="K119" s="173"/>
    </row>
    <row r="120" spans="1:12" ht="31.5" customHeight="1">
      <c r="A120" s="320"/>
      <c r="B120" s="331"/>
      <c r="C120" s="176" t="s">
        <v>19</v>
      </c>
      <c r="D120" s="178">
        <f t="shared" si="25"/>
        <v>0</v>
      </c>
      <c r="E120" s="178">
        <v>0</v>
      </c>
      <c r="F120" s="178">
        <v>0</v>
      </c>
      <c r="G120" s="178">
        <v>0</v>
      </c>
      <c r="H120" s="178">
        <v>0</v>
      </c>
      <c r="I120" s="178">
        <v>0</v>
      </c>
      <c r="J120" s="178">
        <v>0</v>
      </c>
      <c r="K120" s="173"/>
    </row>
    <row r="121" spans="1:12" ht="31.5" customHeight="1">
      <c r="A121" s="320" t="s">
        <v>324</v>
      </c>
      <c r="B121" s="329" t="s">
        <v>354</v>
      </c>
      <c r="C121" s="175" t="s">
        <v>21</v>
      </c>
      <c r="D121" s="178">
        <f t="shared" si="25"/>
        <v>33837.4</v>
      </c>
      <c r="E121" s="177">
        <f t="shared" ref="E121:J121" si="36">E122+E123+E124</f>
        <v>0</v>
      </c>
      <c r="F121" s="177">
        <f t="shared" si="36"/>
        <v>0</v>
      </c>
      <c r="G121" s="177">
        <f t="shared" si="36"/>
        <v>0</v>
      </c>
      <c r="H121" s="177">
        <f t="shared" si="36"/>
        <v>4600</v>
      </c>
      <c r="I121" s="177">
        <f t="shared" si="36"/>
        <v>3882.4</v>
      </c>
      <c r="J121" s="177">
        <f t="shared" si="36"/>
        <v>25355</v>
      </c>
      <c r="K121" s="173"/>
      <c r="L121" s="174">
        <v>10142</v>
      </c>
    </row>
    <row r="122" spans="1:12" ht="31.5" customHeight="1">
      <c r="A122" s="320"/>
      <c r="B122" s="330"/>
      <c r="C122" s="175" t="s">
        <v>31</v>
      </c>
      <c r="D122" s="178">
        <f t="shared" si="25"/>
        <v>0</v>
      </c>
      <c r="E122" s="178">
        <v>0</v>
      </c>
      <c r="F122" s="178">
        <v>0</v>
      </c>
      <c r="G122" s="178">
        <v>0</v>
      </c>
      <c r="H122" s="178">
        <v>0</v>
      </c>
      <c r="I122" s="178">
        <v>0</v>
      </c>
      <c r="J122" s="178">
        <v>0</v>
      </c>
      <c r="K122" s="173"/>
    </row>
    <row r="123" spans="1:12" ht="31.5" customHeight="1">
      <c r="A123" s="320"/>
      <c r="B123" s="330"/>
      <c r="C123" s="176" t="s">
        <v>18</v>
      </c>
      <c r="D123" s="178">
        <f t="shared" si="25"/>
        <v>33837.4</v>
      </c>
      <c r="E123" s="178">
        <v>0</v>
      </c>
      <c r="F123" s="178">
        <v>0</v>
      </c>
      <c r="G123" s="178">
        <v>0</v>
      </c>
      <c r="H123" s="178">
        <v>4600</v>
      </c>
      <c r="I123" s="178">
        <v>3882.4</v>
      </c>
      <c r="J123" s="178">
        <v>25355</v>
      </c>
      <c r="K123" s="173"/>
      <c r="L123" s="174">
        <v>10142</v>
      </c>
    </row>
    <row r="124" spans="1:12" ht="31.5" customHeight="1">
      <c r="A124" s="320"/>
      <c r="B124" s="331"/>
      <c r="C124" s="176" t="s">
        <v>19</v>
      </c>
      <c r="D124" s="178">
        <f t="shared" si="25"/>
        <v>0</v>
      </c>
      <c r="E124" s="178">
        <v>0</v>
      </c>
      <c r="F124" s="178">
        <v>0</v>
      </c>
      <c r="G124" s="178">
        <v>0</v>
      </c>
      <c r="H124" s="178">
        <v>0</v>
      </c>
      <c r="I124" s="178">
        <v>0</v>
      </c>
      <c r="J124" s="178">
        <v>0</v>
      </c>
      <c r="K124" s="173"/>
    </row>
    <row r="125" spans="1:12" ht="31.5" customHeight="1">
      <c r="A125" s="320" t="s">
        <v>325</v>
      </c>
      <c r="B125" s="329" t="s">
        <v>355</v>
      </c>
      <c r="C125" s="175" t="s">
        <v>21</v>
      </c>
      <c r="D125" s="178">
        <f t="shared" si="25"/>
        <v>21007.400999999998</v>
      </c>
      <c r="E125" s="177">
        <f t="shared" ref="E125:J125" si="37">E126+E127+E128</f>
        <v>0</v>
      </c>
      <c r="F125" s="177">
        <f t="shared" si="37"/>
        <v>0</v>
      </c>
      <c r="G125" s="177">
        <f t="shared" si="37"/>
        <v>0</v>
      </c>
      <c r="H125" s="177">
        <f t="shared" si="37"/>
        <v>10.98</v>
      </c>
      <c r="I125" s="177">
        <f t="shared" si="37"/>
        <v>20996.420999999998</v>
      </c>
      <c r="J125" s="177">
        <f t="shared" si="37"/>
        <v>0</v>
      </c>
      <c r="K125" s="173"/>
    </row>
    <row r="126" spans="1:12" ht="31.5" customHeight="1">
      <c r="A126" s="320"/>
      <c r="B126" s="330"/>
      <c r="C126" s="175" t="s">
        <v>31</v>
      </c>
      <c r="D126" s="178">
        <f t="shared" si="25"/>
        <v>0</v>
      </c>
      <c r="E126" s="178">
        <v>0</v>
      </c>
      <c r="F126" s="178">
        <v>0</v>
      </c>
      <c r="G126" s="178">
        <v>0</v>
      </c>
      <c r="H126" s="178">
        <v>0</v>
      </c>
      <c r="I126" s="178">
        <v>0</v>
      </c>
      <c r="J126" s="178">
        <v>0</v>
      </c>
      <c r="K126" s="173"/>
    </row>
    <row r="127" spans="1:12" ht="31.5" customHeight="1">
      <c r="A127" s="320"/>
      <c r="B127" s="330"/>
      <c r="C127" s="176" t="s">
        <v>18</v>
      </c>
      <c r="D127" s="178">
        <f t="shared" si="25"/>
        <v>20952.71</v>
      </c>
      <c r="E127" s="178">
        <v>0</v>
      </c>
      <c r="F127" s="178">
        <v>0</v>
      </c>
      <c r="G127" s="178">
        <v>0</v>
      </c>
      <c r="H127" s="178"/>
      <c r="I127" s="178">
        <v>20952.71</v>
      </c>
      <c r="J127" s="178">
        <v>0</v>
      </c>
      <c r="K127" s="173"/>
    </row>
    <row r="128" spans="1:12" ht="31.5" customHeight="1">
      <c r="A128" s="320"/>
      <c r="B128" s="331"/>
      <c r="C128" s="176" t="s">
        <v>19</v>
      </c>
      <c r="D128" s="178">
        <f t="shared" si="25"/>
        <v>54.691000000000003</v>
      </c>
      <c r="E128" s="178">
        <v>0</v>
      </c>
      <c r="F128" s="178">
        <v>0</v>
      </c>
      <c r="G128" s="178">
        <v>0</v>
      </c>
      <c r="H128" s="178">
        <v>10.98</v>
      </c>
      <c r="I128" s="178">
        <v>43.710999999999999</v>
      </c>
      <c r="J128" s="178">
        <v>0</v>
      </c>
      <c r="K128" s="173"/>
    </row>
    <row r="129" spans="1:11" ht="31.5" customHeight="1">
      <c r="A129" s="320" t="s">
        <v>326</v>
      </c>
      <c r="B129" s="329" t="s">
        <v>356</v>
      </c>
      <c r="C129" s="175" t="s">
        <v>21</v>
      </c>
      <c r="D129" s="178">
        <f t="shared" si="25"/>
        <v>0</v>
      </c>
      <c r="E129" s="177">
        <f t="shared" ref="E129:J129" si="38">E130+E131+E132</f>
        <v>0</v>
      </c>
      <c r="F129" s="177">
        <f t="shared" si="38"/>
        <v>0</v>
      </c>
      <c r="G129" s="177">
        <f t="shared" si="38"/>
        <v>0</v>
      </c>
      <c r="H129" s="177">
        <f t="shared" si="38"/>
        <v>0</v>
      </c>
      <c r="I129" s="177">
        <f t="shared" si="38"/>
        <v>0</v>
      </c>
      <c r="J129" s="177">
        <f t="shared" si="38"/>
        <v>0</v>
      </c>
      <c r="K129" s="173"/>
    </row>
    <row r="130" spans="1:11" ht="31.5" customHeight="1">
      <c r="A130" s="320"/>
      <c r="B130" s="330"/>
      <c r="C130" s="175" t="s">
        <v>31</v>
      </c>
      <c r="D130" s="178">
        <f t="shared" si="25"/>
        <v>0</v>
      </c>
      <c r="E130" s="178">
        <v>0</v>
      </c>
      <c r="F130" s="178">
        <v>0</v>
      </c>
      <c r="G130" s="178">
        <v>0</v>
      </c>
      <c r="H130" s="178">
        <v>0</v>
      </c>
      <c r="I130" s="178">
        <v>0</v>
      </c>
      <c r="J130" s="178">
        <v>0</v>
      </c>
      <c r="K130" s="173"/>
    </row>
    <row r="131" spans="1:11" ht="31.5" customHeight="1">
      <c r="A131" s="320"/>
      <c r="B131" s="330"/>
      <c r="C131" s="176" t="s">
        <v>18</v>
      </c>
      <c r="D131" s="178">
        <f t="shared" si="25"/>
        <v>0</v>
      </c>
      <c r="E131" s="178">
        <v>0</v>
      </c>
      <c r="F131" s="178">
        <v>0</v>
      </c>
      <c r="G131" s="178">
        <v>0</v>
      </c>
      <c r="H131" s="178">
        <v>0</v>
      </c>
      <c r="I131" s="178">
        <v>0</v>
      </c>
      <c r="J131" s="178">
        <v>0</v>
      </c>
      <c r="K131" s="173"/>
    </row>
    <row r="132" spans="1:11" ht="31.5" customHeight="1">
      <c r="A132" s="320"/>
      <c r="B132" s="331"/>
      <c r="C132" s="176" t="s">
        <v>19</v>
      </c>
      <c r="D132" s="178">
        <f t="shared" si="25"/>
        <v>0</v>
      </c>
      <c r="E132" s="178">
        <v>0</v>
      </c>
      <c r="F132" s="178">
        <v>0</v>
      </c>
      <c r="G132" s="178">
        <v>0</v>
      </c>
      <c r="H132" s="178">
        <v>0</v>
      </c>
      <c r="I132" s="178">
        <v>0</v>
      </c>
      <c r="J132" s="178">
        <v>0</v>
      </c>
      <c r="K132" s="173"/>
    </row>
    <row r="133" spans="1:11" ht="31.5" customHeight="1">
      <c r="A133" s="320" t="s">
        <v>327</v>
      </c>
      <c r="B133" s="329" t="s">
        <v>357</v>
      </c>
      <c r="C133" s="175" t="s">
        <v>21</v>
      </c>
      <c r="D133" s="178">
        <f t="shared" si="25"/>
        <v>0</v>
      </c>
      <c r="E133" s="177">
        <f t="shared" ref="E133:J133" si="39">E134+E135+E136</f>
        <v>0</v>
      </c>
      <c r="F133" s="177">
        <f t="shared" si="39"/>
        <v>0</v>
      </c>
      <c r="G133" s="177">
        <f t="shared" si="39"/>
        <v>0</v>
      </c>
      <c r="H133" s="177">
        <f t="shared" si="39"/>
        <v>0</v>
      </c>
      <c r="I133" s="177">
        <f t="shared" si="39"/>
        <v>0</v>
      </c>
      <c r="J133" s="177">
        <f t="shared" si="39"/>
        <v>0</v>
      </c>
      <c r="K133" s="173"/>
    </row>
    <row r="134" spans="1:11" ht="31.5" customHeight="1">
      <c r="A134" s="320"/>
      <c r="B134" s="330"/>
      <c r="C134" s="175" t="s">
        <v>31</v>
      </c>
      <c r="D134" s="178">
        <f t="shared" si="25"/>
        <v>0</v>
      </c>
      <c r="E134" s="178">
        <v>0</v>
      </c>
      <c r="F134" s="178">
        <v>0</v>
      </c>
      <c r="G134" s="178">
        <v>0</v>
      </c>
      <c r="H134" s="178">
        <v>0</v>
      </c>
      <c r="I134" s="178">
        <v>0</v>
      </c>
      <c r="J134" s="178">
        <v>0</v>
      </c>
      <c r="K134" s="173"/>
    </row>
    <row r="135" spans="1:11" ht="31.5" customHeight="1">
      <c r="A135" s="320"/>
      <c r="B135" s="330"/>
      <c r="C135" s="176" t="s">
        <v>18</v>
      </c>
      <c r="D135" s="178">
        <f t="shared" si="25"/>
        <v>0</v>
      </c>
      <c r="E135" s="178">
        <v>0</v>
      </c>
      <c r="F135" s="178">
        <v>0</v>
      </c>
      <c r="G135" s="178">
        <v>0</v>
      </c>
      <c r="H135" s="178">
        <v>0</v>
      </c>
      <c r="I135" s="178">
        <v>0</v>
      </c>
      <c r="J135" s="178">
        <v>0</v>
      </c>
      <c r="K135" s="173"/>
    </row>
    <row r="136" spans="1:11" ht="31.5" customHeight="1">
      <c r="A136" s="320"/>
      <c r="B136" s="331"/>
      <c r="C136" s="176" t="s">
        <v>19</v>
      </c>
      <c r="D136" s="178">
        <f t="shared" si="25"/>
        <v>0</v>
      </c>
      <c r="E136" s="178">
        <v>0</v>
      </c>
      <c r="F136" s="178">
        <v>0</v>
      </c>
      <c r="G136" s="178">
        <v>0</v>
      </c>
      <c r="H136" s="178">
        <v>0</v>
      </c>
      <c r="I136" s="178">
        <v>0</v>
      </c>
      <c r="J136" s="178">
        <v>0</v>
      </c>
      <c r="K136" s="173"/>
    </row>
    <row r="137" spans="1:11" ht="31.5" customHeight="1">
      <c r="A137" s="320" t="s">
        <v>328</v>
      </c>
      <c r="B137" s="329" t="s">
        <v>358</v>
      </c>
      <c r="C137" s="175" t="s">
        <v>21</v>
      </c>
      <c r="D137" s="178">
        <f t="shared" si="25"/>
        <v>0</v>
      </c>
      <c r="E137" s="177">
        <f t="shared" ref="E137:J137" si="40">E138+E139+E140</f>
        <v>0</v>
      </c>
      <c r="F137" s="177">
        <f t="shared" si="40"/>
        <v>0</v>
      </c>
      <c r="G137" s="177">
        <f t="shared" si="40"/>
        <v>0</v>
      </c>
      <c r="H137" s="177">
        <f t="shared" si="40"/>
        <v>0</v>
      </c>
      <c r="I137" s="177">
        <f t="shared" si="40"/>
        <v>0</v>
      </c>
      <c r="J137" s="177">
        <f t="shared" si="40"/>
        <v>0</v>
      </c>
      <c r="K137" s="173"/>
    </row>
    <row r="138" spans="1:11" ht="31.5" customHeight="1">
      <c r="A138" s="320"/>
      <c r="B138" s="330"/>
      <c r="C138" s="175" t="s">
        <v>31</v>
      </c>
      <c r="D138" s="178">
        <f t="shared" si="25"/>
        <v>0</v>
      </c>
      <c r="E138" s="178">
        <v>0</v>
      </c>
      <c r="F138" s="178">
        <v>0</v>
      </c>
      <c r="G138" s="178">
        <v>0</v>
      </c>
      <c r="H138" s="178">
        <v>0</v>
      </c>
      <c r="I138" s="178">
        <v>0</v>
      </c>
      <c r="J138" s="178">
        <v>0</v>
      </c>
      <c r="K138" s="173"/>
    </row>
    <row r="139" spans="1:11" ht="31.5" customHeight="1">
      <c r="A139" s="320"/>
      <c r="B139" s="330"/>
      <c r="C139" s="176" t="s">
        <v>18</v>
      </c>
      <c r="D139" s="178">
        <f t="shared" si="25"/>
        <v>0</v>
      </c>
      <c r="E139" s="178">
        <v>0</v>
      </c>
      <c r="F139" s="178">
        <v>0</v>
      </c>
      <c r="G139" s="178">
        <v>0</v>
      </c>
      <c r="H139" s="178">
        <v>0</v>
      </c>
      <c r="I139" s="178">
        <v>0</v>
      </c>
      <c r="J139" s="178">
        <v>0</v>
      </c>
      <c r="K139" s="173"/>
    </row>
    <row r="140" spans="1:11" ht="31.5" customHeight="1">
      <c r="A140" s="320"/>
      <c r="B140" s="331"/>
      <c r="C140" s="176" t="s">
        <v>19</v>
      </c>
      <c r="D140" s="178">
        <f t="shared" si="25"/>
        <v>0</v>
      </c>
      <c r="E140" s="178">
        <v>0</v>
      </c>
      <c r="F140" s="178">
        <v>0</v>
      </c>
      <c r="G140" s="178">
        <v>0</v>
      </c>
      <c r="H140" s="178">
        <v>0</v>
      </c>
      <c r="I140" s="178">
        <v>0</v>
      </c>
      <c r="J140" s="178">
        <v>0</v>
      </c>
      <c r="K140" s="173"/>
    </row>
    <row r="141" spans="1:11" ht="31.5" customHeight="1">
      <c r="A141" s="320" t="s">
        <v>329</v>
      </c>
      <c r="B141" s="329" t="s">
        <v>359</v>
      </c>
      <c r="C141" s="175" t="s">
        <v>21</v>
      </c>
      <c r="D141" s="178">
        <f t="shared" si="25"/>
        <v>0</v>
      </c>
      <c r="E141" s="177">
        <f t="shared" ref="E141:J141" si="41">E142+E143+E144</f>
        <v>0</v>
      </c>
      <c r="F141" s="177">
        <f t="shared" si="41"/>
        <v>0</v>
      </c>
      <c r="G141" s="177">
        <f t="shared" si="41"/>
        <v>0</v>
      </c>
      <c r="H141" s="177">
        <f t="shared" si="41"/>
        <v>0</v>
      </c>
      <c r="I141" s="177">
        <f t="shared" si="41"/>
        <v>0</v>
      </c>
      <c r="J141" s="177">
        <f t="shared" si="41"/>
        <v>0</v>
      </c>
      <c r="K141" s="173"/>
    </row>
    <row r="142" spans="1:11" ht="31.5" customHeight="1">
      <c r="A142" s="320"/>
      <c r="B142" s="330"/>
      <c r="C142" s="175" t="s">
        <v>31</v>
      </c>
      <c r="D142" s="178">
        <f t="shared" ref="D142:D156" si="42">E142+F142+G142+H142+I142+J142+K142</f>
        <v>0</v>
      </c>
      <c r="E142" s="178">
        <v>0</v>
      </c>
      <c r="F142" s="178">
        <v>0</v>
      </c>
      <c r="G142" s="178">
        <v>0</v>
      </c>
      <c r="H142" s="178">
        <v>0</v>
      </c>
      <c r="I142" s="178">
        <v>0</v>
      </c>
      <c r="J142" s="178">
        <v>0</v>
      </c>
      <c r="K142" s="173"/>
    </row>
    <row r="143" spans="1:11" ht="31.5" customHeight="1">
      <c r="A143" s="320"/>
      <c r="B143" s="330"/>
      <c r="C143" s="176" t="s">
        <v>18</v>
      </c>
      <c r="D143" s="178">
        <f t="shared" si="42"/>
        <v>0</v>
      </c>
      <c r="E143" s="178">
        <v>0</v>
      </c>
      <c r="F143" s="178">
        <v>0</v>
      </c>
      <c r="G143" s="178">
        <v>0</v>
      </c>
      <c r="H143" s="178">
        <v>0</v>
      </c>
      <c r="I143" s="178">
        <v>0</v>
      </c>
      <c r="J143" s="178">
        <v>0</v>
      </c>
      <c r="K143" s="173"/>
    </row>
    <row r="144" spans="1:11" ht="31.5" customHeight="1">
      <c r="A144" s="320"/>
      <c r="B144" s="331"/>
      <c r="C144" s="176" t="s">
        <v>19</v>
      </c>
      <c r="D144" s="178">
        <f t="shared" si="42"/>
        <v>0</v>
      </c>
      <c r="E144" s="178">
        <v>0</v>
      </c>
      <c r="F144" s="178">
        <v>0</v>
      </c>
      <c r="G144" s="178">
        <v>0</v>
      </c>
      <c r="H144" s="178">
        <v>0</v>
      </c>
      <c r="I144" s="178">
        <v>0</v>
      </c>
      <c r="J144" s="178">
        <v>0</v>
      </c>
      <c r="K144" s="173"/>
    </row>
    <row r="145" spans="1:12" ht="31.5" customHeight="1">
      <c r="A145" s="320" t="s">
        <v>330</v>
      </c>
      <c r="B145" s="321" t="s">
        <v>360</v>
      </c>
      <c r="C145" s="175" t="s">
        <v>21</v>
      </c>
      <c r="D145" s="178">
        <f t="shared" si="42"/>
        <v>0</v>
      </c>
      <c r="E145" s="177">
        <f t="shared" ref="E145:J145" si="43">E146+E147+E148</f>
        <v>0</v>
      </c>
      <c r="F145" s="177">
        <f t="shared" si="43"/>
        <v>0</v>
      </c>
      <c r="G145" s="177">
        <f t="shared" si="43"/>
        <v>0</v>
      </c>
      <c r="H145" s="177">
        <f t="shared" si="43"/>
        <v>0</v>
      </c>
      <c r="I145" s="177">
        <f t="shared" si="43"/>
        <v>0</v>
      </c>
      <c r="J145" s="177">
        <f t="shared" si="43"/>
        <v>0</v>
      </c>
      <c r="K145" s="173"/>
    </row>
    <row r="146" spans="1:12" ht="31.5" customHeight="1">
      <c r="A146" s="320"/>
      <c r="B146" s="332"/>
      <c r="C146" s="175" t="s">
        <v>31</v>
      </c>
      <c r="D146" s="178">
        <f t="shared" si="42"/>
        <v>0</v>
      </c>
      <c r="E146" s="178">
        <v>0</v>
      </c>
      <c r="F146" s="178">
        <v>0</v>
      </c>
      <c r="G146" s="178">
        <v>0</v>
      </c>
      <c r="H146" s="178">
        <v>0</v>
      </c>
      <c r="I146" s="178">
        <v>0</v>
      </c>
      <c r="J146" s="178">
        <v>0</v>
      </c>
      <c r="K146" s="173"/>
    </row>
    <row r="147" spans="1:12" ht="31.5" customHeight="1">
      <c r="A147" s="320"/>
      <c r="B147" s="332"/>
      <c r="C147" s="176" t="s">
        <v>18</v>
      </c>
      <c r="D147" s="178">
        <f t="shared" si="42"/>
        <v>0</v>
      </c>
      <c r="E147" s="178">
        <v>0</v>
      </c>
      <c r="F147" s="178">
        <v>0</v>
      </c>
      <c r="G147" s="178">
        <v>0</v>
      </c>
      <c r="H147" s="178">
        <v>0</v>
      </c>
      <c r="I147" s="178">
        <v>0</v>
      </c>
      <c r="J147" s="178">
        <v>0</v>
      </c>
      <c r="K147" s="173"/>
    </row>
    <row r="148" spans="1:12" ht="31.5" customHeight="1">
      <c r="A148" s="320"/>
      <c r="B148" s="333"/>
      <c r="C148" s="176" t="s">
        <v>19</v>
      </c>
      <c r="D148" s="178">
        <f t="shared" si="42"/>
        <v>0</v>
      </c>
      <c r="E148" s="178">
        <v>0</v>
      </c>
      <c r="F148" s="178">
        <v>0</v>
      </c>
      <c r="G148" s="178">
        <v>0</v>
      </c>
      <c r="H148" s="178">
        <v>0</v>
      </c>
      <c r="I148" s="178">
        <v>0</v>
      </c>
      <c r="J148" s="178">
        <v>0</v>
      </c>
      <c r="K148" s="173"/>
    </row>
    <row r="149" spans="1:12" ht="31.5" customHeight="1">
      <c r="A149" s="320" t="s">
        <v>331</v>
      </c>
      <c r="B149" s="321" t="s">
        <v>361</v>
      </c>
      <c r="C149" s="175" t="s">
        <v>21</v>
      </c>
      <c r="D149" s="178">
        <f t="shared" si="42"/>
        <v>286.44</v>
      </c>
      <c r="E149" s="177">
        <f t="shared" ref="E149:J149" si="44">E150+E151+E152</f>
        <v>0</v>
      </c>
      <c r="F149" s="177">
        <f t="shared" si="44"/>
        <v>0</v>
      </c>
      <c r="G149" s="177">
        <f t="shared" si="44"/>
        <v>0</v>
      </c>
      <c r="H149" s="177">
        <f t="shared" si="44"/>
        <v>286.44</v>
      </c>
      <c r="I149" s="177">
        <f t="shared" si="44"/>
        <v>0</v>
      </c>
      <c r="J149" s="177">
        <f t="shared" si="44"/>
        <v>0</v>
      </c>
      <c r="K149" s="173"/>
    </row>
    <row r="150" spans="1:12" ht="31.5" customHeight="1">
      <c r="A150" s="320"/>
      <c r="B150" s="332"/>
      <c r="C150" s="175" t="s">
        <v>31</v>
      </c>
      <c r="D150" s="178">
        <f t="shared" si="42"/>
        <v>286.44</v>
      </c>
      <c r="E150" s="178">
        <v>0</v>
      </c>
      <c r="F150" s="178">
        <v>0</v>
      </c>
      <c r="G150" s="178">
        <v>0</v>
      </c>
      <c r="H150" s="178">
        <v>286.44</v>
      </c>
      <c r="I150" s="178">
        <v>0</v>
      </c>
      <c r="J150" s="178">
        <v>0</v>
      </c>
      <c r="K150" s="173"/>
    </row>
    <row r="151" spans="1:12" ht="31.5" customHeight="1">
      <c r="A151" s="320"/>
      <c r="B151" s="332"/>
      <c r="C151" s="176" t="s">
        <v>18</v>
      </c>
      <c r="D151" s="178">
        <f t="shared" si="42"/>
        <v>0</v>
      </c>
      <c r="E151" s="178">
        <v>0</v>
      </c>
      <c r="F151" s="178">
        <v>0</v>
      </c>
      <c r="G151" s="178">
        <v>0</v>
      </c>
      <c r="H151" s="178">
        <v>0</v>
      </c>
      <c r="I151" s="178">
        <v>0</v>
      </c>
      <c r="J151" s="178">
        <v>0</v>
      </c>
      <c r="K151" s="173"/>
    </row>
    <row r="152" spans="1:12" ht="31.5" customHeight="1">
      <c r="A152" s="320"/>
      <c r="B152" s="333"/>
      <c r="C152" s="176" t="s">
        <v>19</v>
      </c>
      <c r="D152" s="178">
        <f t="shared" si="42"/>
        <v>0</v>
      </c>
      <c r="E152" s="178">
        <v>0</v>
      </c>
      <c r="F152" s="178">
        <v>0</v>
      </c>
      <c r="G152" s="178">
        <v>0</v>
      </c>
      <c r="H152" s="178">
        <v>0</v>
      </c>
      <c r="I152" s="178">
        <v>0</v>
      </c>
      <c r="J152" s="178">
        <v>0</v>
      </c>
      <c r="K152" s="173"/>
    </row>
    <row r="153" spans="1:12" ht="31.5" customHeight="1">
      <c r="A153" s="320" t="s">
        <v>332</v>
      </c>
      <c r="B153" s="329" t="s">
        <v>362</v>
      </c>
      <c r="C153" s="175" t="s">
        <v>21</v>
      </c>
      <c r="D153" s="178">
        <f t="shared" si="42"/>
        <v>15954</v>
      </c>
      <c r="E153" s="177">
        <f t="shared" ref="E153:J153" si="45">E154+E155+E156</f>
        <v>0</v>
      </c>
      <c r="F153" s="177">
        <f t="shared" si="45"/>
        <v>0</v>
      </c>
      <c r="G153" s="177">
        <f t="shared" si="45"/>
        <v>0</v>
      </c>
      <c r="H153" s="177">
        <f t="shared" si="45"/>
        <v>10977.8</v>
      </c>
      <c r="I153" s="177">
        <f t="shared" si="45"/>
        <v>2439.5</v>
      </c>
      <c r="J153" s="177">
        <f t="shared" si="45"/>
        <v>2536.6999999999998</v>
      </c>
      <c r="K153" s="173"/>
      <c r="L153" s="174">
        <v>2638.2</v>
      </c>
    </row>
    <row r="154" spans="1:12" ht="31.5" customHeight="1">
      <c r="A154" s="320"/>
      <c r="B154" s="330"/>
      <c r="C154" s="175" t="s">
        <v>31</v>
      </c>
      <c r="D154" s="178">
        <f t="shared" si="42"/>
        <v>0</v>
      </c>
      <c r="E154" s="178">
        <v>0</v>
      </c>
      <c r="F154" s="178">
        <v>0</v>
      </c>
      <c r="G154" s="178">
        <v>0</v>
      </c>
      <c r="H154" s="178">
        <v>0</v>
      </c>
      <c r="I154" s="178">
        <v>0</v>
      </c>
      <c r="J154" s="178">
        <v>0</v>
      </c>
      <c r="K154" s="173"/>
    </row>
    <row r="155" spans="1:12" ht="31.5" customHeight="1">
      <c r="A155" s="320"/>
      <c r="B155" s="330"/>
      <c r="C155" s="176" t="s">
        <v>18</v>
      </c>
      <c r="D155" s="178">
        <f t="shared" si="42"/>
        <v>15954</v>
      </c>
      <c r="E155" s="178">
        <v>0</v>
      </c>
      <c r="F155" s="178">
        <v>0</v>
      </c>
      <c r="G155" s="178">
        <v>0</v>
      </c>
      <c r="H155" s="178">
        <v>10977.8</v>
      </c>
      <c r="I155" s="178">
        <v>2439.5</v>
      </c>
      <c r="J155" s="178">
        <v>2536.6999999999998</v>
      </c>
      <c r="K155" s="173"/>
      <c r="L155" s="174">
        <v>2638.2</v>
      </c>
    </row>
    <row r="156" spans="1:12" ht="31.5" customHeight="1">
      <c r="A156" s="320"/>
      <c r="B156" s="331"/>
      <c r="C156" s="176" t="s">
        <v>19</v>
      </c>
      <c r="D156" s="178">
        <f t="shared" si="42"/>
        <v>0</v>
      </c>
      <c r="E156" s="178">
        <v>0</v>
      </c>
      <c r="F156" s="178">
        <v>0</v>
      </c>
      <c r="G156" s="178">
        <v>0</v>
      </c>
      <c r="H156" s="178">
        <v>0</v>
      </c>
      <c r="I156" s="178">
        <v>0</v>
      </c>
      <c r="J156" s="178">
        <v>0</v>
      </c>
      <c r="K156" s="173"/>
    </row>
    <row r="157" spans="1:12" s="248" customFormat="1" ht="21.75" customHeight="1">
      <c r="A157" s="325" t="s">
        <v>48</v>
      </c>
      <c r="B157" s="334" t="s">
        <v>272</v>
      </c>
      <c r="C157" s="245" t="s">
        <v>21</v>
      </c>
      <c r="D157" s="246">
        <f>E157+F157+G157+H157+I157+J157</f>
        <v>54205.19</v>
      </c>
      <c r="E157" s="246">
        <f t="shared" ref="E157:J157" si="46">E158+E159+E160</f>
        <v>7922.29</v>
      </c>
      <c r="F157" s="246">
        <f t="shared" si="46"/>
        <v>8026.9</v>
      </c>
      <c r="G157" s="246">
        <f t="shared" si="46"/>
        <v>10061</v>
      </c>
      <c r="H157" s="246">
        <f t="shared" si="46"/>
        <v>6645</v>
      </c>
      <c r="I157" s="246">
        <f t="shared" si="46"/>
        <v>10564</v>
      </c>
      <c r="J157" s="246">
        <f t="shared" si="46"/>
        <v>10986</v>
      </c>
      <c r="K157" s="247">
        <v>0</v>
      </c>
      <c r="L157" s="248">
        <v>11426</v>
      </c>
    </row>
    <row r="158" spans="1:12" s="248" customFormat="1" ht="21.75" customHeight="1">
      <c r="A158" s="325"/>
      <c r="B158" s="334"/>
      <c r="C158" s="245" t="s">
        <v>31</v>
      </c>
      <c r="D158" s="246">
        <f t="shared" ref="D158:D184" si="47">E158+F158+G158+H158+I158+J158+K158</f>
        <v>18.89</v>
      </c>
      <c r="E158" s="246">
        <v>18.89</v>
      </c>
      <c r="F158" s="246">
        <f>F162+F166+F170</f>
        <v>0</v>
      </c>
      <c r="G158" s="246">
        <f>G162+G166+G170</f>
        <v>0</v>
      </c>
      <c r="H158" s="246">
        <v>0</v>
      </c>
      <c r="I158" s="246">
        <f>I162+I166+I170</f>
        <v>0</v>
      </c>
      <c r="J158" s="246">
        <f>J162+J166+J170</f>
        <v>0</v>
      </c>
      <c r="K158" s="249">
        <v>0</v>
      </c>
    </row>
    <row r="159" spans="1:12" s="248" customFormat="1" ht="21.75" customHeight="1">
      <c r="A159" s="325"/>
      <c r="B159" s="334"/>
      <c r="C159" s="250" t="s">
        <v>18</v>
      </c>
      <c r="D159" s="246">
        <f t="shared" si="47"/>
        <v>54186.3</v>
      </c>
      <c r="E159" s="246">
        <v>7903.4</v>
      </c>
      <c r="F159" s="246">
        <v>8026.9</v>
      </c>
      <c r="G159" s="246">
        <v>10061</v>
      </c>
      <c r="H159" s="246">
        <f>H163+H167+H171+H175+H179+H183+H187+H191+H195+H199+H203+H207+H211</f>
        <v>6645</v>
      </c>
      <c r="I159" s="246">
        <f t="shared" ref="I159:J159" si="48">I163+I167+I171+I175+I179+I183+I187+I191+I195+I199+I203+I207+I211</f>
        <v>10564</v>
      </c>
      <c r="J159" s="246">
        <f t="shared" si="48"/>
        <v>10986</v>
      </c>
      <c r="K159" s="249">
        <v>0</v>
      </c>
      <c r="L159" s="248">
        <v>11426</v>
      </c>
    </row>
    <row r="160" spans="1:12" s="248" customFormat="1" ht="21.75" customHeight="1">
      <c r="A160" s="325"/>
      <c r="B160" s="334"/>
      <c r="C160" s="250" t="s">
        <v>19</v>
      </c>
      <c r="D160" s="246">
        <v>0</v>
      </c>
      <c r="E160" s="246">
        <v>0</v>
      </c>
      <c r="F160" s="246">
        <v>0</v>
      </c>
      <c r="G160" s="246">
        <v>0</v>
      </c>
      <c r="H160" s="246">
        <v>0</v>
      </c>
      <c r="I160" s="246">
        <v>0</v>
      </c>
      <c r="J160" s="246">
        <v>0</v>
      </c>
      <c r="K160" s="249">
        <v>0</v>
      </c>
    </row>
    <row r="161" spans="1:12" s="248" customFormat="1" ht="43.5" customHeight="1">
      <c r="A161" s="325" t="s">
        <v>104</v>
      </c>
      <c r="B161" s="334" t="s">
        <v>296</v>
      </c>
      <c r="C161" s="245" t="s">
        <v>21</v>
      </c>
      <c r="D161" s="246">
        <f t="shared" si="47"/>
        <v>8728.0400000000009</v>
      </c>
      <c r="E161" s="246">
        <f>E162+E163+E164</f>
        <v>2018.89</v>
      </c>
      <c r="F161" s="246">
        <f t="shared" ref="F161:G161" si="49">F162+F163+F164</f>
        <v>1000</v>
      </c>
      <c r="G161" s="246">
        <f t="shared" si="49"/>
        <v>2000</v>
      </c>
      <c r="H161" s="246">
        <f>H162+H163+H164</f>
        <v>1235.1500000000001</v>
      </c>
      <c r="I161" s="246">
        <f t="shared" ref="I161" si="50">I162+I163+I164</f>
        <v>1213</v>
      </c>
      <c r="J161" s="246">
        <v>1261</v>
      </c>
      <c r="K161" s="247">
        <v>0</v>
      </c>
      <c r="L161" s="248">
        <v>1311</v>
      </c>
    </row>
    <row r="162" spans="1:12" s="248" customFormat="1" ht="37.5" customHeight="1">
      <c r="A162" s="325"/>
      <c r="B162" s="334"/>
      <c r="C162" s="245" t="s">
        <v>31</v>
      </c>
      <c r="D162" s="246">
        <f t="shared" si="47"/>
        <v>18.89</v>
      </c>
      <c r="E162" s="246">
        <v>18.89</v>
      </c>
      <c r="F162" s="246">
        <v>0</v>
      </c>
      <c r="G162" s="246">
        <v>0</v>
      </c>
      <c r="H162" s="246">
        <v>0</v>
      </c>
      <c r="I162" s="246">
        <v>0</v>
      </c>
      <c r="J162" s="246">
        <v>0</v>
      </c>
      <c r="K162" s="247">
        <v>0</v>
      </c>
    </row>
    <row r="163" spans="1:12" s="248" customFormat="1" ht="39" customHeight="1">
      <c r="A163" s="325"/>
      <c r="B163" s="334"/>
      <c r="C163" s="250" t="s">
        <v>18</v>
      </c>
      <c r="D163" s="246">
        <f t="shared" si="47"/>
        <v>8709.15</v>
      </c>
      <c r="E163" s="246">
        <v>2000</v>
      </c>
      <c r="F163" s="246">
        <v>1000</v>
      </c>
      <c r="G163" s="246">
        <v>2000</v>
      </c>
      <c r="H163" s="246">
        <v>1235.1500000000001</v>
      </c>
      <c r="I163" s="246">
        <v>1213</v>
      </c>
      <c r="J163" s="246">
        <v>1261</v>
      </c>
      <c r="K163" s="247">
        <v>0</v>
      </c>
      <c r="L163" s="248">
        <v>1311</v>
      </c>
    </row>
    <row r="164" spans="1:12" s="248" customFormat="1" ht="37.5" customHeight="1">
      <c r="A164" s="325"/>
      <c r="B164" s="334"/>
      <c r="C164" s="250" t="s">
        <v>19</v>
      </c>
      <c r="D164" s="246">
        <f t="shared" si="47"/>
        <v>0</v>
      </c>
      <c r="E164" s="246">
        <v>0</v>
      </c>
      <c r="F164" s="246">
        <v>0</v>
      </c>
      <c r="G164" s="246">
        <v>0</v>
      </c>
      <c r="H164" s="246">
        <v>0</v>
      </c>
      <c r="I164" s="246">
        <v>0</v>
      </c>
      <c r="J164" s="246">
        <v>0</v>
      </c>
      <c r="K164" s="247">
        <v>0</v>
      </c>
    </row>
    <row r="165" spans="1:12" s="248" customFormat="1" ht="21.75" customHeight="1">
      <c r="A165" s="325" t="s">
        <v>178</v>
      </c>
      <c r="B165" s="334" t="s">
        <v>363</v>
      </c>
      <c r="C165" s="245" t="s">
        <v>21</v>
      </c>
      <c r="D165" s="246">
        <f t="shared" si="47"/>
        <v>9000</v>
      </c>
      <c r="E165" s="246">
        <v>3000</v>
      </c>
      <c r="F165" s="246">
        <v>3000</v>
      </c>
      <c r="G165" s="246">
        <v>3000</v>
      </c>
      <c r="H165" s="246">
        <f>H166+H167+H168</f>
        <v>0</v>
      </c>
      <c r="I165" s="246">
        <f t="shared" ref="I165:J165" si="51">I166+I167+I168</f>
        <v>0</v>
      </c>
      <c r="J165" s="246">
        <f t="shared" si="51"/>
        <v>0</v>
      </c>
      <c r="K165" s="247">
        <v>0</v>
      </c>
    </row>
    <row r="166" spans="1:12" s="248" customFormat="1" ht="21.75" customHeight="1">
      <c r="A166" s="325"/>
      <c r="B166" s="334"/>
      <c r="C166" s="245" t="s">
        <v>31</v>
      </c>
      <c r="D166" s="246">
        <f t="shared" si="47"/>
        <v>0</v>
      </c>
      <c r="E166" s="246">
        <v>0</v>
      </c>
      <c r="F166" s="246">
        <v>0</v>
      </c>
      <c r="G166" s="246">
        <v>0</v>
      </c>
      <c r="H166" s="246">
        <v>0</v>
      </c>
      <c r="I166" s="246">
        <v>0</v>
      </c>
      <c r="J166" s="246">
        <v>0</v>
      </c>
      <c r="K166" s="247">
        <v>0</v>
      </c>
    </row>
    <row r="167" spans="1:12" s="248" customFormat="1" ht="21.75" customHeight="1">
      <c r="A167" s="325"/>
      <c r="B167" s="334"/>
      <c r="C167" s="250" t="s">
        <v>18</v>
      </c>
      <c r="D167" s="246">
        <f t="shared" si="47"/>
        <v>9000</v>
      </c>
      <c r="E167" s="246">
        <v>3000</v>
      </c>
      <c r="F167" s="246">
        <v>3000</v>
      </c>
      <c r="G167" s="246">
        <v>3000</v>
      </c>
      <c r="H167" s="246">
        <v>0</v>
      </c>
      <c r="I167" s="246">
        <v>0</v>
      </c>
      <c r="J167" s="246">
        <v>0</v>
      </c>
      <c r="K167" s="247">
        <v>0</v>
      </c>
    </row>
    <row r="168" spans="1:12" s="248" customFormat="1" ht="22.5" customHeight="1">
      <c r="A168" s="325"/>
      <c r="B168" s="334"/>
      <c r="C168" s="250" t="s">
        <v>19</v>
      </c>
      <c r="D168" s="246">
        <f t="shared" si="47"/>
        <v>0</v>
      </c>
      <c r="E168" s="246">
        <v>0</v>
      </c>
      <c r="F168" s="246">
        <v>0</v>
      </c>
      <c r="G168" s="246">
        <v>0</v>
      </c>
      <c r="H168" s="246">
        <v>0</v>
      </c>
      <c r="I168" s="246">
        <v>0</v>
      </c>
      <c r="J168" s="246">
        <v>0</v>
      </c>
      <c r="K168" s="247">
        <v>0</v>
      </c>
    </row>
    <row r="169" spans="1:12" s="248" customFormat="1" ht="21.75" customHeight="1">
      <c r="A169" s="325" t="s">
        <v>179</v>
      </c>
      <c r="B169" s="334" t="s">
        <v>364</v>
      </c>
      <c r="C169" s="245" t="s">
        <v>21</v>
      </c>
      <c r="D169" s="246">
        <f t="shared" si="47"/>
        <v>19990</v>
      </c>
      <c r="E169" s="246">
        <f t="shared" ref="E169:J169" si="52">E170+E171+E172</f>
        <v>1000</v>
      </c>
      <c r="F169" s="246">
        <f t="shared" si="52"/>
        <v>1000</v>
      </c>
      <c r="G169" s="246">
        <f t="shared" si="52"/>
        <v>11061</v>
      </c>
      <c r="H169" s="246">
        <f t="shared" si="52"/>
        <v>0</v>
      </c>
      <c r="I169" s="246">
        <f t="shared" si="52"/>
        <v>3396.6</v>
      </c>
      <c r="J169" s="246">
        <f t="shared" si="52"/>
        <v>3532.4</v>
      </c>
      <c r="K169" s="247">
        <v>0</v>
      </c>
      <c r="L169" s="248">
        <v>3674.7</v>
      </c>
    </row>
    <row r="170" spans="1:12" s="248" customFormat="1" ht="21.75" customHeight="1">
      <c r="A170" s="325"/>
      <c r="B170" s="334"/>
      <c r="C170" s="245" t="s">
        <v>31</v>
      </c>
      <c r="D170" s="246">
        <f t="shared" si="47"/>
        <v>0</v>
      </c>
      <c r="E170" s="246">
        <v>0</v>
      </c>
      <c r="F170" s="251">
        <v>0</v>
      </c>
      <c r="G170" s="246">
        <v>0</v>
      </c>
      <c r="H170" s="246">
        <v>0</v>
      </c>
      <c r="I170" s="246">
        <v>0</v>
      </c>
      <c r="J170" s="246">
        <v>0</v>
      </c>
      <c r="K170" s="247">
        <v>0</v>
      </c>
    </row>
    <row r="171" spans="1:12" s="248" customFormat="1" ht="21.75" customHeight="1">
      <c r="A171" s="325"/>
      <c r="B171" s="334"/>
      <c r="C171" s="250" t="s">
        <v>18</v>
      </c>
      <c r="D171" s="246">
        <f t="shared" si="47"/>
        <v>10061</v>
      </c>
      <c r="E171" s="246">
        <v>0</v>
      </c>
      <c r="F171" s="251">
        <v>0</v>
      </c>
      <c r="G171" s="246">
        <v>10061</v>
      </c>
      <c r="H171" s="246">
        <v>0</v>
      </c>
      <c r="I171" s="246">
        <v>0</v>
      </c>
      <c r="J171" s="246">
        <v>0</v>
      </c>
      <c r="K171" s="247">
        <v>0</v>
      </c>
    </row>
    <row r="172" spans="1:12" s="248" customFormat="1" ht="21.75" customHeight="1">
      <c r="A172" s="325"/>
      <c r="B172" s="334"/>
      <c r="C172" s="250" t="s">
        <v>19</v>
      </c>
      <c r="D172" s="246">
        <f t="shared" si="47"/>
        <v>9929</v>
      </c>
      <c r="E172" s="246">
        <v>1000</v>
      </c>
      <c r="F172" s="251">
        <v>1000</v>
      </c>
      <c r="G172" s="246">
        <f t="shared" ref="G172:J172" si="53">G176+G180+G181</f>
        <v>1000</v>
      </c>
      <c r="H172" s="246">
        <f t="shared" si="53"/>
        <v>0</v>
      </c>
      <c r="I172" s="246">
        <f t="shared" si="53"/>
        <v>3396.6</v>
      </c>
      <c r="J172" s="246">
        <f t="shared" si="53"/>
        <v>3532.4</v>
      </c>
      <c r="K172" s="247">
        <v>0</v>
      </c>
      <c r="L172" s="252">
        <v>3674.7</v>
      </c>
    </row>
    <row r="173" spans="1:12" s="248" customFormat="1" ht="21.75" customHeight="1">
      <c r="A173" s="325" t="s">
        <v>365</v>
      </c>
      <c r="B173" s="334" t="s">
        <v>368</v>
      </c>
      <c r="C173" s="245" t="s">
        <v>21</v>
      </c>
      <c r="D173" s="246">
        <f t="shared" si="47"/>
        <v>4465.7</v>
      </c>
      <c r="E173" s="246">
        <f t="shared" ref="E173:J173" si="54">E176+E175+E174</f>
        <v>1000</v>
      </c>
      <c r="F173" s="246">
        <f t="shared" si="54"/>
        <v>1000</v>
      </c>
      <c r="G173" s="246">
        <f t="shared" si="54"/>
        <v>1000</v>
      </c>
      <c r="H173" s="246">
        <v>1465.7</v>
      </c>
      <c r="I173" s="246">
        <f t="shared" si="54"/>
        <v>0</v>
      </c>
      <c r="J173" s="246">
        <f t="shared" si="54"/>
        <v>0</v>
      </c>
      <c r="K173" s="247">
        <v>0</v>
      </c>
    </row>
    <row r="174" spans="1:12" s="248" customFormat="1" ht="21.75" customHeight="1">
      <c r="A174" s="325"/>
      <c r="B174" s="334"/>
      <c r="C174" s="245" t="s">
        <v>31</v>
      </c>
      <c r="D174" s="251">
        <f t="shared" si="47"/>
        <v>0</v>
      </c>
      <c r="E174" s="251">
        <v>0</v>
      </c>
      <c r="F174" s="251">
        <v>0</v>
      </c>
      <c r="G174" s="251">
        <v>0</v>
      </c>
      <c r="H174" s="251">
        <v>0</v>
      </c>
      <c r="I174" s="251">
        <v>0</v>
      </c>
      <c r="J174" s="251">
        <v>0</v>
      </c>
      <c r="K174" s="253">
        <v>0</v>
      </c>
    </row>
    <row r="175" spans="1:12" s="248" customFormat="1" ht="21.75" customHeight="1">
      <c r="A175" s="325"/>
      <c r="B175" s="334"/>
      <c r="C175" s="250" t="s">
        <v>18</v>
      </c>
      <c r="D175" s="251">
        <f t="shared" si="47"/>
        <v>6227</v>
      </c>
      <c r="E175" s="251">
        <v>1000</v>
      </c>
      <c r="F175" s="251">
        <v>1000</v>
      </c>
      <c r="G175" s="251">
        <v>1000</v>
      </c>
      <c r="H175" s="251">
        <v>3227</v>
      </c>
      <c r="I175" s="251">
        <v>0</v>
      </c>
      <c r="J175" s="251">
        <v>0</v>
      </c>
      <c r="K175" s="253">
        <v>0</v>
      </c>
    </row>
    <row r="176" spans="1:12" s="248" customFormat="1" ht="21.75" customHeight="1">
      <c r="A176" s="325"/>
      <c r="B176" s="334"/>
      <c r="C176" s="250" t="s">
        <v>19</v>
      </c>
      <c r="D176" s="251">
        <f t="shared" si="47"/>
        <v>0</v>
      </c>
      <c r="E176" s="251">
        <v>0</v>
      </c>
      <c r="F176" s="251">
        <v>0</v>
      </c>
      <c r="G176" s="251">
        <v>0</v>
      </c>
      <c r="H176" s="251">
        <v>0</v>
      </c>
      <c r="I176" s="251">
        <v>0</v>
      </c>
      <c r="J176" s="251">
        <v>0</v>
      </c>
      <c r="K176" s="253">
        <v>0</v>
      </c>
    </row>
    <row r="177" spans="1:12" s="248" customFormat="1" ht="26.25" customHeight="1">
      <c r="A177" s="325" t="s">
        <v>367</v>
      </c>
      <c r="B177" s="334" t="s">
        <v>366</v>
      </c>
      <c r="C177" s="245" t="s">
        <v>21</v>
      </c>
      <c r="D177" s="251">
        <f t="shared" si="47"/>
        <v>15141.650000000001</v>
      </c>
      <c r="E177" s="246">
        <f t="shared" ref="E177:J177" si="55">E178+E179+E180</f>
        <v>2000</v>
      </c>
      <c r="F177" s="246">
        <f t="shared" si="55"/>
        <v>2000</v>
      </c>
      <c r="G177" s="246">
        <f t="shared" si="55"/>
        <v>3000</v>
      </c>
      <c r="H177" s="246">
        <f>H178+H179+H180</f>
        <v>2182.85</v>
      </c>
      <c r="I177" s="246">
        <f t="shared" si="55"/>
        <v>2921</v>
      </c>
      <c r="J177" s="246">
        <f t="shared" si="55"/>
        <v>3037.8</v>
      </c>
      <c r="K177" s="247">
        <v>0</v>
      </c>
      <c r="L177" s="248">
        <v>3159.3</v>
      </c>
    </row>
    <row r="178" spans="1:12" s="248" customFormat="1" ht="25.5" customHeight="1">
      <c r="A178" s="325"/>
      <c r="B178" s="334"/>
      <c r="C178" s="245" t="s">
        <v>31</v>
      </c>
      <c r="D178" s="251">
        <f t="shared" si="47"/>
        <v>0</v>
      </c>
      <c r="E178" s="251">
        <v>0</v>
      </c>
      <c r="F178" s="251">
        <v>0</v>
      </c>
      <c r="G178" s="251">
        <v>0</v>
      </c>
      <c r="H178" s="251">
        <v>0</v>
      </c>
      <c r="I178" s="251">
        <v>0</v>
      </c>
      <c r="J178" s="251">
        <v>0</v>
      </c>
      <c r="K178" s="253">
        <v>0</v>
      </c>
    </row>
    <row r="179" spans="1:12" s="248" customFormat="1" ht="24.75" customHeight="1">
      <c r="A179" s="325"/>
      <c r="B179" s="334"/>
      <c r="C179" s="250" t="s">
        <v>18</v>
      </c>
      <c r="D179" s="251">
        <f t="shared" si="47"/>
        <v>15141.650000000001</v>
      </c>
      <c r="E179" s="251">
        <v>2000</v>
      </c>
      <c r="F179" s="251">
        <v>2000</v>
      </c>
      <c r="G179" s="251">
        <v>3000</v>
      </c>
      <c r="H179" s="251">
        <v>2182.85</v>
      </c>
      <c r="I179" s="251">
        <v>2921</v>
      </c>
      <c r="J179" s="251">
        <v>3037.8</v>
      </c>
      <c r="K179" s="253">
        <v>0</v>
      </c>
      <c r="L179" s="248">
        <v>3159.3</v>
      </c>
    </row>
    <row r="180" spans="1:12" s="248" customFormat="1" ht="23.25" customHeight="1">
      <c r="A180" s="325"/>
      <c r="B180" s="334"/>
      <c r="C180" s="250" t="s">
        <v>19</v>
      </c>
      <c r="D180" s="251">
        <f t="shared" si="47"/>
        <v>0</v>
      </c>
      <c r="E180" s="251">
        <v>0</v>
      </c>
      <c r="F180" s="251">
        <v>0</v>
      </c>
      <c r="G180" s="251">
        <v>0</v>
      </c>
      <c r="H180" s="251">
        <v>0</v>
      </c>
      <c r="I180" s="251">
        <v>0</v>
      </c>
      <c r="J180" s="251">
        <v>0</v>
      </c>
      <c r="K180" s="253">
        <v>0</v>
      </c>
    </row>
    <row r="181" spans="1:12" s="248" customFormat="1" ht="33" customHeight="1">
      <c r="A181" s="325" t="s">
        <v>369</v>
      </c>
      <c r="B181" s="326" t="s">
        <v>368</v>
      </c>
      <c r="C181" s="245" t="s">
        <v>21</v>
      </c>
      <c r="D181" s="251">
        <f t="shared" si="47"/>
        <v>8929</v>
      </c>
      <c r="E181" s="246">
        <f t="shared" ref="E181:J181" si="56">E182+E183+E184</f>
        <v>0</v>
      </c>
      <c r="F181" s="246">
        <f t="shared" si="56"/>
        <v>1000</v>
      </c>
      <c r="G181" s="246">
        <f t="shared" si="56"/>
        <v>1000</v>
      </c>
      <c r="H181" s="246">
        <f t="shared" si="56"/>
        <v>0</v>
      </c>
      <c r="I181" s="246">
        <f t="shared" si="56"/>
        <v>3396.6</v>
      </c>
      <c r="J181" s="246">
        <f t="shared" si="56"/>
        <v>3532.4</v>
      </c>
      <c r="K181" s="247">
        <v>0</v>
      </c>
      <c r="L181" s="248">
        <v>3674.7</v>
      </c>
    </row>
    <row r="182" spans="1:12" s="248" customFormat="1" ht="31.5" customHeight="1">
      <c r="A182" s="325"/>
      <c r="B182" s="327"/>
      <c r="C182" s="245" t="s">
        <v>31</v>
      </c>
      <c r="D182" s="251">
        <f t="shared" si="47"/>
        <v>0</v>
      </c>
      <c r="E182" s="251">
        <v>0</v>
      </c>
      <c r="F182" s="251">
        <v>0</v>
      </c>
      <c r="G182" s="251">
        <v>0</v>
      </c>
      <c r="H182" s="251">
        <v>0</v>
      </c>
      <c r="I182" s="251">
        <v>0</v>
      </c>
      <c r="J182" s="251">
        <v>0</v>
      </c>
      <c r="K182" s="253">
        <v>0</v>
      </c>
    </row>
    <row r="183" spans="1:12" s="248" customFormat="1" ht="34.5" customHeight="1">
      <c r="A183" s="325"/>
      <c r="B183" s="327"/>
      <c r="C183" s="250" t="s">
        <v>18</v>
      </c>
      <c r="D183" s="251">
        <f t="shared" si="47"/>
        <v>8929</v>
      </c>
      <c r="E183" s="251">
        <v>0</v>
      </c>
      <c r="F183" s="251">
        <v>1000</v>
      </c>
      <c r="G183" s="251">
        <v>1000</v>
      </c>
      <c r="H183" s="251">
        <v>0</v>
      </c>
      <c r="I183" s="251">
        <v>3396.6</v>
      </c>
      <c r="J183" s="251">
        <v>3532.4</v>
      </c>
      <c r="K183" s="253">
        <v>0</v>
      </c>
      <c r="L183" s="248">
        <v>3674.7</v>
      </c>
    </row>
    <row r="184" spans="1:12" s="248" customFormat="1" ht="36.75" customHeight="1">
      <c r="A184" s="325"/>
      <c r="B184" s="328"/>
      <c r="C184" s="250" t="s">
        <v>19</v>
      </c>
      <c r="D184" s="251">
        <f t="shared" si="47"/>
        <v>0</v>
      </c>
      <c r="E184" s="251">
        <v>0</v>
      </c>
      <c r="F184" s="251">
        <v>0</v>
      </c>
      <c r="G184" s="251">
        <v>0</v>
      </c>
      <c r="H184" s="251">
        <v>0</v>
      </c>
      <c r="I184" s="251">
        <v>0</v>
      </c>
      <c r="J184" s="251">
        <v>0</v>
      </c>
      <c r="K184" s="253">
        <v>0</v>
      </c>
    </row>
    <row r="185" spans="1:12" s="248" customFormat="1" ht="33" customHeight="1">
      <c r="A185" s="325" t="s">
        <v>370</v>
      </c>
      <c r="B185" s="326" t="s">
        <v>371</v>
      </c>
      <c r="C185" s="245" t="s">
        <v>21</v>
      </c>
      <c r="D185" s="251">
        <f t="shared" ref="D185:D188" si="57">E185+F185+G185+H185+I185+J185+K185</f>
        <v>0</v>
      </c>
      <c r="E185" s="246">
        <f t="shared" ref="E185:J185" si="58">E186+E187+E188</f>
        <v>0</v>
      </c>
      <c r="F185" s="246">
        <f t="shared" si="58"/>
        <v>0</v>
      </c>
      <c r="G185" s="246">
        <f t="shared" si="58"/>
        <v>0</v>
      </c>
      <c r="H185" s="246">
        <f t="shared" si="58"/>
        <v>0</v>
      </c>
      <c r="I185" s="246">
        <f t="shared" si="58"/>
        <v>0</v>
      </c>
      <c r="J185" s="246">
        <f t="shared" si="58"/>
        <v>0</v>
      </c>
      <c r="K185" s="247">
        <v>0</v>
      </c>
    </row>
    <row r="186" spans="1:12" s="248" customFormat="1" ht="31.5" customHeight="1">
      <c r="A186" s="325"/>
      <c r="B186" s="327"/>
      <c r="C186" s="245" t="s">
        <v>31</v>
      </c>
      <c r="D186" s="251">
        <f t="shared" si="57"/>
        <v>0</v>
      </c>
      <c r="E186" s="251">
        <v>0</v>
      </c>
      <c r="F186" s="251">
        <v>0</v>
      </c>
      <c r="G186" s="251">
        <v>0</v>
      </c>
      <c r="H186" s="251">
        <v>0</v>
      </c>
      <c r="I186" s="251">
        <v>0</v>
      </c>
      <c r="J186" s="251">
        <v>0</v>
      </c>
      <c r="K186" s="253">
        <v>0</v>
      </c>
    </row>
    <row r="187" spans="1:12" s="248" customFormat="1" ht="34.5" customHeight="1">
      <c r="A187" s="325"/>
      <c r="B187" s="327"/>
      <c r="C187" s="250" t="s">
        <v>18</v>
      </c>
      <c r="D187" s="251">
        <f t="shared" si="57"/>
        <v>0</v>
      </c>
      <c r="E187" s="251">
        <v>0</v>
      </c>
      <c r="F187" s="251">
        <v>0</v>
      </c>
      <c r="G187" s="251">
        <v>0</v>
      </c>
      <c r="H187" s="251">
        <v>0</v>
      </c>
      <c r="I187" s="251">
        <v>0</v>
      </c>
      <c r="J187" s="251">
        <v>0</v>
      </c>
      <c r="K187" s="253">
        <v>0</v>
      </c>
    </row>
    <row r="188" spans="1:12" s="248" customFormat="1" ht="36.75" customHeight="1">
      <c r="A188" s="325"/>
      <c r="B188" s="328"/>
      <c r="C188" s="250" t="s">
        <v>19</v>
      </c>
      <c r="D188" s="251">
        <f t="shared" si="57"/>
        <v>0</v>
      </c>
      <c r="E188" s="251">
        <v>0</v>
      </c>
      <c r="F188" s="251">
        <v>0</v>
      </c>
      <c r="G188" s="251">
        <v>0</v>
      </c>
      <c r="H188" s="251">
        <v>0</v>
      </c>
      <c r="I188" s="251">
        <v>0</v>
      </c>
      <c r="J188" s="251">
        <v>0</v>
      </c>
      <c r="K188" s="253">
        <v>0</v>
      </c>
    </row>
    <row r="189" spans="1:12" s="248" customFormat="1" ht="33" customHeight="1">
      <c r="A189" s="325" t="s">
        <v>372</v>
      </c>
      <c r="B189" s="326" t="s">
        <v>378</v>
      </c>
      <c r="C189" s="245" t="s">
        <v>21</v>
      </c>
      <c r="D189" s="251">
        <f t="shared" ref="D189:D192" si="59">E189+F189+G189+H189+I189+J189+K189</f>
        <v>6188.2000000000007</v>
      </c>
      <c r="E189" s="246">
        <f t="shared" ref="E189:J189" si="60">E190+E191+E192</f>
        <v>0</v>
      </c>
      <c r="F189" s="246">
        <f t="shared" si="60"/>
        <v>0</v>
      </c>
      <c r="G189" s="246">
        <f t="shared" si="60"/>
        <v>0</v>
      </c>
      <c r="H189" s="246">
        <f t="shared" si="60"/>
        <v>0</v>
      </c>
      <c r="I189" s="246">
        <f t="shared" si="60"/>
        <v>3033.4</v>
      </c>
      <c r="J189" s="246">
        <f t="shared" si="60"/>
        <v>3154.8</v>
      </c>
      <c r="K189" s="247">
        <v>0</v>
      </c>
      <c r="L189" s="248">
        <v>3281</v>
      </c>
    </row>
    <row r="190" spans="1:12" s="248" customFormat="1" ht="31.5" customHeight="1">
      <c r="A190" s="325"/>
      <c r="B190" s="327"/>
      <c r="C190" s="245" t="s">
        <v>31</v>
      </c>
      <c r="D190" s="251">
        <f t="shared" si="59"/>
        <v>0</v>
      </c>
      <c r="E190" s="251">
        <v>0</v>
      </c>
      <c r="F190" s="251">
        <v>0</v>
      </c>
      <c r="G190" s="251">
        <v>0</v>
      </c>
      <c r="H190" s="251">
        <v>0</v>
      </c>
      <c r="I190" s="251">
        <v>0</v>
      </c>
      <c r="J190" s="251">
        <v>0</v>
      </c>
      <c r="K190" s="253">
        <v>0</v>
      </c>
    </row>
    <row r="191" spans="1:12" s="248" customFormat="1" ht="34.5" customHeight="1">
      <c r="A191" s="325"/>
      <c r="B191" s="327"/>
      <c r="C191" s="250" t="s">
        <v>18</v>
      </c>
      <c r="D191" s="251">
        <f t="shared" si="59"/>
        <v>6188.2000000000007</v>
      </c>
      <c r="E191" s="251">
        <v>0</v>
      </c>
      <c r="F191" s="251">
        <v>0</v>
      </c>
      <c r="G191" s="251">
        <v>0</v>
      </c>
      <c r="H191" s="251">
        <v>0</v>
      </c>
      <c r="I191" s="251">
        <v>3033.4</v>
      </c>
      <c r="J191" s="251">
        <v>3154.8</v>
      </c>
      <c r="K191" s="253">
        <v>0</v>
      </c>
      <c r="L191" s="248">
        <v>3281</v>
      </c>
    </row>
    <row r="192" spans="1:12" s="248" customFormat="1" ht="36.75" customHeight="1">
      <c r="A192" s="325"/>
      <c r="B192" s="328"/>
      <c r="C192" s="250" t="s">
        <v>19</v>
      </c>
      <c r="D192" s="251">
        <f t="shared" si="59"/>
        <v>0</v>
      </c>
      <c r="E192" s="251">
        <v>0</v>
      </c>
      <c r="F192" s="251">
        <v>0</v>
      </c>
      <c r="G192" s="251">
        <v>0</v>
      </c>
      <c r="H192" s="251">
        <v>0</v>
      </c>
      <c r="I192" s="251">
        <v>0</v>
      </c>
      <c r="J192" s="251">
        <v>0</v>
      </c>
      <c r="K192" s="253">
        <v>0</v>
      </c>
    </row>
    <row r="193" spans="1:11" s="248" customFormat="1" ht="33" customHeight="1">
      <c r="A193" s="325" t="s">
        <v>373</v>
      </c>
      <c r="B193" s="326" t="s">
        <v>379</v>
      </c>
      <c r="C193" s="245" t="s">
        <v>21</v>
      </c>
      <c r="D193" s="251">
        <f t="shared" ref="D193:D196" si="61">E193+F193+G193+H193+I193+J193+K193</f>
        <v>0</v>
      </c>
      <c r="E193" s="246">
        <f t="shared" ref="E193:J193" si="62">E194+E195+E196</f>
        <v>0</v>
      </c>
      <c r="F193" s="246">
        <f t="shared" si="62"/>
        <v>0</v>
      </c>
      <c r="G193" s="246">
        <f t="shared" si="62"/>
        <v>0</v>
      </c>
      <c r="H193" s="246">
        <f t="shared" si="62"/>
        <v>0</v>
      </c>
      <c r="I193" s="246">
        <f t="shared" si="62"/>
        <v>0</v>
      </c>
      <c r="J193" s="246">
        <f t="shared" si="62"/>
        <v>0</v>
      </c>
      <c r="K193" s="247">
        <v>0</v>
      </c>
    </row>
    <row r="194" spans="1:11" s="248" customFormat="1" ht="31.5" customHeight="1">
      <c r="A194" s="325"/>
      <c r="B194" s="327"/>
      <c r="C194" s="245" t="s">
        <v>31</v>
      </c>
      <c r="D194" s="251">
        <f t="shared" si="61"/>
        <v>0</v>
      </c>
      <c r="E194" s="251">
        <v>0</v>
      </c>
      <c r="F194" s="251">
        <v>0</v>
      </c>
      <c r="G194" s="251">
        <v>0</v>
      </c>
      <c r="H194" s="251">
        <v>0</v>
      </c>
      <c r="I194" s="251">
        <v>0</v>
      </c>
      <c r="J194" s="251">
        <v>0</v>
      </c>
      <c r="K194" s="253">
        <v>0</v>
      </c>
    </row>
    <row r="195" spans="1:11" s="248" customFormat="1" ht="34.5" customHeight="1">
      <c r="A195" s="325"/>
      <c r="B195" s="327"/>
      <c r="C195" s="250" t="s">
        <v>18</v>
      </c>
      <c r="D195" s="251">
        <f t="shared" si="61"/>
        <v>0</v>
      </c>
      <c r="E195" s="251">
        <v>0</v>
      </c>
      <c r="F195" s="251">
        <v>0</v>
      </c>
      <c r="G195" s="251">
        <v>0</v>
      </c>
      <c r="H195" s="251">
        <v>0</v>
      </c>
      <c r="I195" s="251">
        <v>0</v>
      </c>
      <c r="J195" s="251">
        <v>0</v>
      </c>
      <c r="K195" s="253">
        <v>0</v>
      </c>
    </row>
    <row r="196" spans="1:11" s="248" customFormat="1" ht="36.75" customHeight="1">
      <c r="A196" s="325"/>
      <c r="B196" s="328"/>
      <c r="C196" s="250" t="s">
        <v>19</v>
      </c>
      <c r="D196" s="251">
        <f t="shared" si="61"/>
        <v>0</v>
      </c>
      <c r="E196" s="251">
        <v>0</v>
      </c>
      <c r="F196" s="251">
        <v>0</v>
      </c>
      <c r="G196" s="251">
        <v>0</v>
      </c>
      <c r="H196" s="251">
        <v>0</v>
      </c>
      <c r="I196" s="251">
        <v>0</v>
      </c>
      <c r="J196" s="251">
        <v>0</v>
      </c>
      <c r="K196" s="253">
        <v>0</v>
      </c>
    </row>
    <row r="197" spans="1:11" s="248" customFormat="1" ht="33" customHeight="1">
      <c r="A197" s="325" t="s">
        <v>374</v>
      </c>
      <c r="B197" s="326" t="s">
        <v>380</v>
      </c>
      <c r="C197" s="245" t="s">
        <v>21</v>
      </c>
      <c r="D197" s="251">
        <f t="shared" ref="D197:D200" si="63">E197+F197+G197+H197+I197+J197+K197</f>
        <v>0</v>
      </c>
      <c r="E197" s="246">
        <f t="shared" ref="E197:J197" si="64">E198+E199+E200</f>
        <v>0</v>
      </c>
      <c r="F197" s="246">
        <f t="shared" si="64"/>
        <v>0</v>
      </c>
      <c r="G197" s="246">
        <f t="shared" si="64"/>
        <v>0</v>
      </c>
      <c r="H197" s="246">
        <f t="shared" si="64"/>
        <v>0</v>
      </c>
      <c r="I197" s="246">
        <f t="shared" si="64"/>
        <v>0</v>
      </c>
      <c r="J197" s="246">
        <f t="shared" si="64"/>
        <v>0</v>
      </c>
      <c r="K197" s="247">
        <v>0</v>
      </c>
    </row>
    <row r="198" spans="1:11" s="248" customFormat="1" ht="31.5" customHeight="1">
      <c r="A198" s="325"/>
      <c r="B198" s="327"/>
      <c r="C198" s="245" t="s">
        <v>31</v>
      </c>
      <c r="D198" s="251">
        <f t="shared" si="63"/>
        <v>0</v>
      </c>
      <c r="E198" s="251">
        <v>0</v>
      </c>
      <c r="F198" s="251">
        <v>0</v>
      </c>
      <c r="G198" s="251">
        <v>0</v>
      </c>
      <c r="H198" s="251">
        <v>0</v>
      </c>
      <c r="I198" s="251">
        <v>0</v>
      </c>
      <c r="J198" s="251">
        <v>0</v>
      </c>
      <c r="K198" s="253">
        <v>0</v>
      </c>
    </row>
    <row r="199" spans="1:11" s="248" customFormat="1" ht="34.5" customHeight="1">
      <c r="A199" s="325"/>
      <c r="B199" s="327"/>
      <c r="C199" s="250" t="s">
        <v>18</v>
      </c>
      <c r="D199" s="251">
        <f t="shared" si="63"/>
        <v>0</v>
      </c>
      <c r="E199" s="251">
        <v>0</v>
      </c>
      <c r="F199" s="251">
        <v>0</v>
      </c>
      <c r="G199" s="251">
        <v>0</v>
      </c>
      <c r="H199" s="251">
        <v>0</v>
      </c>
      <c r="I199" s="251">
        <v>0</v>
      </c>
      <c r="J199" s="251">
        <v>0</v>
      </c>
      <c r="K199" s="253">
        <v>0</v>
      </c>
    </row>
    <row r="200" spans="1:11" s="248" customFormat="1" ht="36.75" customHeight="1">
      <c r="A200" s="325"/>
      <c r="B200" s="328"/>
      <c r="C200" s="250" t="s">
        <v>19</v>
      </c>
      <c r="D200" s="251">
        <f t="shared" si="63"/>
        <v>0</v>
      </c>
      <c r="E200" s="251">
        <v>0</v>
      </c>
      <c r="F200" s="251">
        <v>0</v>
      </c>
      <c r="G200" s="251">
        <v>0</v>
      </c>
      <c r="H200" s="251">
        <v>0</v>
      </c>
      <c r="I200" s="251">
        <v>0</v>
      </c>
      <c r="J200" s="251">
        <v>0</v>
      </c>
      <c r="K200" s="253">
        <v>0</v>
      </c>
    </row>
    <row r="201" spans="1:11" s="248" customFormat="1" ht="33" customHeight="1">
      <c r="A201" s="325" t="s">
        <v>375</v>
      </c>
      <c r="B201" s="326" t="s">
        <v>380</v>
      </c>
      <c r="C201" s="245" t="s">
        <v>21</v>
      </c>
      <c r="D201" s="251">
        <f t="shared" ref="D201:D204" si="65">E201+F201+G201+H201+I201+J201+K201</f>
        <v>0</v>
      </c>
      <c r="E201" s="246">
        <f t="shared" ref="E201:J201" si="66">E202+E203+E204</f>
        <v>0</v>
      </c>
      <c r="F201" s="246">
        <f t="shared" si="66"/>
        <v>0</v>
      </c>
      <c r="G201" s="246">
        <f t="shared" si="66"/>
        <v>0</v>
      </c>
      <c r="H201" s="246">
        <f t="shared" si="66"/>
        <v>0</v>
      </c>
      <c r="I201" s="246">
        <f t="shared" si="66"/>
        <v>0</v>
      </c>
      <c r="J201" s="246">
        <f t="shared" si="66"/>
        <v>0</v>
      </c>
      <c r="K201" s="247">
        <v>0</v>
      </c>
    </row>
    <row r="202" spans="1:11" s="248" customFormat="1" ht="31.5" customHeight="1">
      <c r="A202" s="325"/>
      <c r="B202" s="327"/>
      <c r="C202" s="245" t="s">
        <v>31</v>
      </c>
      <c r="D202" s="251">
        <f t="shared" si="65"/>
        <v>0</v>
      </c>
      <c r="E202" s="251">
        <v>0</v>
      </c>
      <c r="F202" s="251">
        <v>0</v>
      </c>
      <c r="G202" s="251">
        <v>0</v>
      </c>
      <c r="H202" s="251">
        <v>0</v>
      </c>
      <c r="I202" s="251">
        <v>0</v>
      </c>
      <c r="J202" s="251">
        <v>0</v>
      </c>
      <c r="K202" s="253">
        <v>0</v>
      </c>
    </row>
    <row r="203" spans="1:11" s="248" customFormat="1" ht="34.5" customHeight="1">
      <c r="A203" s="325"/>
      <c r="B203" s="327"/>
      <c r="C203" s="250" t="s">
        <v>18</v>
      </c>
      <c r="D203" s="251">
        <f t="shared" si="65"/>
        <v>0</v>
      </c>
      <c r="E203" s="251">
        <v>0</v>
      </c>
      <c r="F203" s="251">
        <v>0</v>
      </c>
      <c r="G203" s="251">
        <v>0</v>
      </c>
      <c r="H203" s="251">
        <v>0</v>
      </c>
      <c r="I203" s="251">
        <v>0</v>
      </c>
      <c r="J203" s="251">
        <v>0</v>
      </c>
      <c r="K203" s="253">
        <v>0</v>
      </c>
    </row>
    <row r="204" spans="1:11" s="248" customFormat="1" ht="36.75" customHeight="1">
      <c r="A204" s="325"/>
      <c r="B204" s="328"/>
      <c r="C204" s="250" t="s">
        <v>19</v>
      </c>
      <c r="D204" s="251">
        <f t="shared" si="65"/>
        <v>0</v>
      </c>
      <c r="E204" s="251">
        <v>0</v>
      </c>
      <c r="F204" s="251">
        <v>0</v>
      </c>
      <c r="G204" s="251">
        <v>0</v>
      </c>
      <c r="H204" s="251">
        <v>0</v>
      </c>
      <c r="I204" s="251">
        <v>0</v>
      </c>
      <c r="J204" s="251">
        <v>0</v>
      </c>
      <c r="K204" s="253">
        <v>0</v>
      </c>
    </row>
    <row r="205" spans="1:11" s="248" customFormat="1" ht="33" customHeight="1">
      <c r="A205" s="325" t="s">
        <v>376</v>
      </c>
      <c r="B205" s="326" t="s">
        <v>381</v>
      </c>
      <c r="C205" s="245" t="s">
        <v>21</v>
      </c>
      <c r="D205" s="251">
        <f t="shared" ref="D205:D208" si="67">E205+F205+G205+H205+I205+J205+K205</f>
        <v>0</v>
      </c>
      <c r="E205" s="246">
        <f t="shared" ref="E205:J205" si="68">E206+E207+E208</f>
        <v>0</v>
      </c>
      <c r="F205" s="246">
        <f t="shared" si="68"/>
        <v>0</v>
      </c>
      <c r="G205" s="246">
        <f t="shared" si="68"/>
        <v>0</v>
      </c>
      <c r="H205" s="246">
        <f t="shared" si="68"/>
        <v>0</v>
      </c>
      <c r="I205" s="246">
        <f t="shared" si="68"/>
        <v>0</v>
      </c>
      <c r="J205" s="246">
        <f t="shared" si="68"/>
        <v>0</v>
      </c>
      <c r="K205" s="247">
        <v>0</v>
      </c>
    </row>
    <row r="206" spans="1:11" s="248" customFormat="1" ht="31.5" customHeight="1">
      <c r="A206" s="325"/>
      <c r="B206" s="327"/>
      <c r="C206" s="245" t="s">
        <v>31</v>
      </c>
      <c r="D206" s="251">
        <f t="shared" si="67"/>
        <v>0</v>
      </c>
      <c r="E206" s="251">
        <v>0</v>
      </c>
      <c r="F206" s="251">
        <v>0</v>
      </c>
      <c r="G206" s="251">
        <v>0</v>
      </c>
      <c r="H206" s="251">
        <v>0</v>
      </c>
      <c r="I206" s="251">
        <v>0</v>
      </c>
      <c r="J206" s="251">
        <v>0</v>
      </c>
      <c r="K206" s="253">
        <v>0</v>
      </c>
    </row>
    <row r="207" spans="1:11" s="248" customFormat="1" ht="34.5" customHeight="1">
      <c r="A207" s="325"/>
      <c r="B207" s="327"/>
      <c r="C207" s="250" t="s">
        <v>18</v>
      </c>
      <c r="D207" s="251">
        <f t="shared" si="67"/>
        <v>0</v>
      </c>
      <c r="E207" s="251">
        <v>0</v>
      </c>
      <c r="F207" s="251">
        <v>0</v>
      </c>
      <c r="G207" s="251">
        <v>0</v>
      </c>
      <c r="H207" s="251">
        <v>0</v>
      </c>
      <c r="I207" s="251">
        <v>0</v>
      </c>
      <c r="J207" s="251">
        <v>0</v>
      </c>
      <c r="K207" s="253">
        <v>0</v>
      </c>
    </row>
    <row r="208" spans="1:11" s="248" customFormat="1" ht="36.75" customHeight="1">
      <c r="A208" s="325"/>
      <c r="B208" s="328"/>
      <c r="C208" s="250" t="s">
        <v>19</v>
      </c>
      <c r="D208" s="251">
        <f t="shared" si="67"/>
        <v>0</v>
      </c>
      <c r="E208" s="251">
        <v>0</v>
      </c>
      <c r="F208" s="251">
        <v>0</v>
      </c>
      <c r="G208" s="251">
        <v>0</v>
      </c>
      <c r="H208" s="251">
        <v>0</v>
      </c>
      <c r="I208" s="251">
        <v>0</v>
      </c>
      <c r="J208" s="251">
        <v>0</v>
      </c>
      <c r="K208" s="253">
        <v>0</v>
      </c>
    </row>
    <row r="209" spans="1:12" s="248" customFormat="1" ht="33" customHeight="1">
      <c r="A209" s="325" t="s">
        <v>377</v>
      </c>
      <c r="B209" s="326" t="s">
        <v>382</v>
      </c>
      <c r="C209" s="245" t="s">
        <v>21</v>
      </c>
      <c r="D209" s="251">
        <f t="shared" ref="D209:D212" si="69">E209+F209+G209+H209+I209+J209+K209</f>
        <v>0</v>
      </c>
      <c r="E209" s="246">
        <f t="shared" ref="E209:J209" si="70">E210+E211+E212</f>
        <v>0</v>
      </c>
      <c r="F209" s="246">
        <f t="shared" si="70"/>
        <v>0</v>
      </c>
      <c r="G209" s="246">
        <f t="shared" si="70"/>
        <v>0</v>
      </c>
      <c r="H209" s="246">
        <f t="shared" si="70"/>
        <v>0</v>
      </c>
      <c r="I209" s="246">
        <f t="shared" si="70"/>
        <v>0</v>
      </c>
      <c r="J209" s="246">
        <f t="shared" si="70"/>
        <v>0</v>
      </c>
      <c r="K209" s="247">
        <v>0</v>
      </c>
    </row>
    <row r="210" spans="1:12" s="248" customFormat="1" ht="31.5" customHeight="1">
      <c r="A210" s="325"/>
      <c r="B210" s="327"/>
      <c r="C210" s="245" t="s">
        <v>31</v>
      </c>
      <c r="D210" s="251">
        <f t="shared" si="69"/>
        <v>0</v>
      </c>
      <c r="E210" s="251">
        <v>0</v>
      </c>
      <c r="F210" s="251">
        <v>0</v>
      </c>
      <c r="G210" s="251">
        <v>0</v>
      </c>
      <c r="H210" s="251">
        <v>0</v>
      </c>
      <c r="I210" s="251">
        <v>0</v>
      </c>
      <c r="J210" s="251">
        <v>0</v>
      </c>
      <c r="K210" s="253">
        <v>0</v>
      </c>
    </row>
    <row r="211" spans="1:12" s="248" customFormat="1" ht="34.5" customHeight="1">
      <c r="A211" s="325"/>
      <c r="B211" s="327"/>
      <c r="C211" s="250" t="s">
        <v>18</v>
      </c>
      <c r="D211" s="251">
        <f t="shared" si="69"/>
        <v>0</v>
      </c>
      <c r="E211" s="251">
        <v>0</v>
      </c>
      <c r="F211" s="251">
        <v>0</v>
      </c>
      <c r="G211" s="251">
        <v>0</v>
      </c>
      <c r="H211" s="251">
        <v>0</v>
      </c>
      <c r="I211" s="251">
        <v>0</v>
      </c>
      <c r="J211" s="251">
        <v>0</v>
      </c>
      <c r="K211" s="253">
        <v>0</v>
      </c>
    </row>
    <row r="212" spans="1:12" s="248" customFormat="1" ht="36.75" customHeight="1">
      <c r="A212" s="325"/>
      <c r="B212" s="328"/>
      <c r="C212" s="250" t="s">
        <v>19</v>
      </c>
      <c r="D212" s="251">
        <f t="shared" si="69"/>
        <v>0</v>
      </c>
      <c r="E212" s="251">
        <v>0</v>
      </c>
      <c r="F212" s="251">
        <v>0</v>
      </c>
      <c r="G212" s="251">
        <v>0</v>
      </c>
      <c r="H212" s="251">
        <v>0</v>
      </c>
      <c r="I212" s="251">
        <v>0</v>
      </c>
      <c r="J212" s="251">
        <v>0</v>
      </c>
      <c r="K212" s="253">
        <v>0</v>
      </c>
    </row>
    <row r="213" spans="1:12" ht="31.5" customHeight="1">
      <c r="A213" s="320" t="s">
        <v>186</v>
      </c>
      <c r="B213" s="324" t="s">
        <v>273</v>
      </c>
      <c r="C213" s="175" t="s">
        <v>21</v>
      </c>
      <c r="D213" s="178">
        <f>E213+F213+G213+H213+I213+J213+L213</f>
        <v>73754</v>
      </c>
      <c r="E213" s="178">
        <v>0</v>
      </c>
      <c r="F213" s="178">
        <v>0</v>
      </c>
      <c r="G213" s="178">
        <v>0</v>
      </c>
      <c r="H213" s="178">
        <f>H214+H215+H216</f>
        <v>20247</v>
      </c>
      <c r="I213" s="178">
        <f t="shared" ref="I213:J213" si="71">I214+I215+I216</f>
        <v>18896.3</v>
      </c>
      <c r="J213" s="178">
        <f t="shared" si="71"/>
        <v>17431.5</v>
      </c>
      <c r="K213" s="172">
        <v>0</v>
      </c>
      <c r="L213" s="174">
        <v>17179.2</v>
      </c>
    </row>
    <row r="214" spans="1:12" ht="34.5" customHeight="1">
      <c r="A214" s="320"/>
      <c r="B214" s="324"/>
      <c r="C214" s="175" t="s">
        <v>31</v>
      </c>
      <c r="D214" s="178">
        <f t="shared" ref="D214:D215" si="72">E214+F214+G214+H214+I214+J214+K214</f>
        <v>0</v>
      </c>
      <c r="E214" s="178">
        <v>0</v>
      </c>
      <c r="F214" s="178">
        <v>0</v>
      </c>
      <c r="G214" s="178">
        <v>0</v>
      </c>
      <c r="H214" s="178">
        <f>H218+H222+H226+H230+H234+H238</f>
        <v>0</v>
      </c>
      <c r="I214" s="178">
        <f t="shared" ref="I214:J214" si="73">I218+I222+I226+I230+I234+I238</f>
        <v>0</v>
      </c>
      <c r="J214" s="178">
        <f t="shared" si="73"/>
        <v>0</v>
      </c>
      <c r="K214" s="172">
        <v>0</v>
      </c>
    </row>
    <row r="215" spans="1:12" ht="36.75" customHeight="1">
      <c r="A215" s="320"/>
      <c r="B215" s="324"/>
      <c r="C215" s="176" t="s">
        <v>18</v>
      </c>
      <c r="D215" s="178">
        <f t="shared" si="72"/>
        <v>2132.83</v>
      </c>
      <c r="E215" s="178">
        <v>0</v>
      </c>
      <c r="F215" s="178">
        <v>0</v>
      </c>
      <c r="G215" s="178">
        <v>0</v>
      </c>
      <c r="H215" s="178">
        <f t="shared" ref="H215:J216" si="74">H219+H223+H227+H231+H235+H239</f>
        <v>2132.83</v>
      </c>
      <c r="I215" s="178">
        <f t="shared" si="74"/>
        <v>0</v>
      </c>
      <c r="J215" s="178">
        <f t="shared" si="74"/>
        <v>0</v>
      </c>
      <c r="K215" s="172">
        <v>0</v>
      </c>
    </row>
    <row r="216" spans="1:12" ht="21">
      <c r="A216" s="320"/>
      <c r="B216" s="324"/>
      <c r="C216" s="176" t="s">
        <v>19</v>
      </c>
      <c r="D216" s="177">
        <f>E216+F216+G216+H216+I216+J216+L216</f>
        <v>118095.56999999999</v>
      </c>
      <c r="E216" s="177">
        <v>13748.1</v>
      </c>
      <c r="F216" s="177">
        <v>15726.3</v>
      </c>
      <c r="G216" s="177">
        <v>17000</v>
      </c>
      <c r="H216" s="178">
        <f t="shared" si="74"/>
        <v>18114.169999999998</v>
      </c>
      <c r="I216" s="178">
        <f t="shared" si="74"/>
        <v>18896.3</v>
      </c>
      <c r="J216" s="178">
        <f t="shared" si="74"/>
        <v>17431.5</v>
      </c>
      <c r="K216" s="171">
        <f t="shared" ref="K216" si="75">K220</f>
        <v>0</v>
      </c>
      <c r="L216" s="174">
        <v>17179.2</v>
      </c>
    </row>
    <row r="217" spans="1:12" ht="21">
      <c r="A217" s="320" t="s">
        <v>187</v>
      </c>
      <c r="B217" s="324" t="s">
        <v>294</v>
      </c>
      <c r="C217" s="175" t="s">
        <v>21</v>
      </c>
      <c r="D217" s="177">
        <f>D218+D219+D220</f>
        <v>12719.199999999999</v>
      </c>
      <c r="E217" s="177">
        <f t="shared" ref="E217:G217" si="76">E218+E219+E220</f>
        <v>1063.0999999999999</v>
      </c>
      <c r="F217" s="177">
        <f t="shared" si="76"/>
        <v>1196.3</v>
      </c>
      <c r="G217" s="177">
        <f t="shared" si="76"/>
        <v>1000</v>
      </c>
      <c r="H217" s="177">
        <v>0</v>
      </c>
      <c r="I217" s="177">
        <v>0</v>
      </c>
      <c r="J217" s="177">
        <v>0</v>
      </c>
      <c r="K217" s="173">
        <v>0</v>
      </c>
    </row>
    <row r="218" spans="1:12" ht="21.75" customHeight="1">
      <c r="A218" s="320"/>
      <c r="B218" s="324"/>
      <c r="C218" s="175" t="s">
        <v>31</v>
      </c>
      <c r="D218" s="177">
        <f t="shared" ref="D218:D228" si="77">E218+F218+G218+H218+I218+J218+K218</f>
        <v>0</v>
      </c>
      <c r="E218" s="177">
        <v>0</v>
      </c>
      <c r="F218" s="177">
        <v>0</v>
      </c>
      <c r="G218" s="177">
        <v>0</v>
      </c>
      <c r="H218" s="177">
        <v>0</v>
      </c>
      <c r="I218" s="177">
        <v>0</v>
      </c>
      <c r="J218" s="177">
        <v>0</v>
      </c>
      <c r="K218" s="173">
        <v>0</v>
      </c>
    </row>
    <row r="219" spans="1:12" ht="21">
      <c r="A219" s="320"/>
      <c r="B219" s="324"/>
      <c r="C219" s="176" t="s">
        <v>18</v>
      </c>
      <c r="D219" s="177">
        <f t="shared" si="77"/>
        <v>2917.83</v>
      </c>
      <c r="E219" s="177">
        <v>315</v>
      </c>
      <c r="F219" s="177">
        <v>470</v>
      </c>
      <c r="G219" s="177">
        <v>0</v>
      </c>
      <c r="H219" s="177">
        <v>2132.83</v>
      </c>
      <c r="I219" s="177">
        <v>0</v>
      </c>
      <c r="J219" s="177">
        <v>0</v>
      </c>
      <c r="K219" s="173">
        <v>0</v>
      </c>
      <c r="L219" s="187"/>
    </row>
    <row r="220" spans="1:12" ht="21">
      <c r="A220" s="320"/>
      <c r="B220" s="324"/>
      <c r="C220" s="176" t="s">
        <v>19</v>
      </c>
      <c r="D220" s="177">
        <f>E220+F220+G220+H220+I220+J220+L220</f>
        <v>9801.369999999999</v>
      </c>
      <c r="E220" s="177">
        <v>748.1</v>
      </c>
      <c r="F220" s="177">
        <v>726.3</v>
      </c>
      <c r="G220" s="177">
        <v>1000</v>
      </c>
      <c r="H220" s="177">
        <v>1378.67</v>
      </c>
      <c r="I220" s="177">
        <v>4557.3999999999996</v>
      </c>
      <c r="J220" s="177">
        <v>796.3</v>
      </c>
      <c r="K220" s="173">
        <v>0</v>
      </c>
      <c r="L220" s="188">
        <v>594.6</v>
      </c>
    </row>
    <row r="221" spans="1:12" ht="21">
      <c r="A221" s="320" t="s">
        <v>203</v>
      </c>
      <c r="B221" s="324" t="s">
        <v>383</v>
      </c>
      <c r="C221" s="175" t="s">
        <v>21</v>
      </c>
      <c r="D221" s="177">
        <f>E221+F221+G221+H221+I221+J221+L221</f>
        <v>46545.8</v>
      </c>
      <c r="E221" s="177">
        <v>0</v>
      </c>
      <c r="F221" s="177">
        <v>0</v>
      </c>
      <c r="G221" s="177">
        <v>0</v>
      </c>
      <c r="H221" s="177">
        <f>H222+H223+H224</f>
        <v>16735.5</v>
      </c>
      <c r="I221" s="177">
        <f t="shared" ref="I221:J221" si="78">I222+I223+I224</f>
        <v>13326.9</v>
      </c>
      <c r="J221" s="177">
        <f t="shared" si="78"/>
        <v>16483.400000000001</v>
      </c>
      <c r="K221" s="173">
        <v>0</v>
      </c>
    </row>
    <row r="222" spans="1:12" ht="21">
      <c r="A222" s="320"/>
      <c r="B222" s="324"/>
      <c r="C222" s="175" t="s">
        <v>31</v>
      </c>
      <c r="D222" s="177">
        <f t="shared" si="77"/>
        <v>0</v>
      </c>
      <c r="E222" s="177">
        <v>0</v>
      </c>
      <c r="F222" s="177">
        <v>0</v>
      </c>
      <c r="G222" s="177">
        <v>0</v>
      </c>
      <c r="H222" s="177">
        <v>0</v>
      </c>
      <c r="I222" s="177">
        <v>0</v>
      </c>
      <c r="J222" s="177">
        <v>0</v>
      </c>
      <c r="K222" s="173">
        <v>0</v>
      </c>
    </row>
    <row r="223" spans="1:12" ht="21">
      <c r="A223" s="320"/>
      <c r="B223" s="324"/>
      <c r="C223" s="176" t="s">
        <v>18</v>
      </c>
      <c r="D223" s="177">
        <f t="shared" si="77"/>
        <v>0</v>
      </c>
      <c r="E223" s="177">
        <v>0</v>
      </c>
      <c r="F223" s="177">
        <v>0</v>
      </c>
      <c r="G223" s="177">
        <v>0</v>
      </c>
      <c r="H223" s="177">
        <v>0</v>
      </c>
      <c r="I223" s="177">
        <v>0</v>
      </c>
      <c r="J223" s="177">
        <v>0</v>
      </c>
      <c r="K223" s="173">
        <v>0</v>
      </c>
    </row>
    <row r="224" spans="1:12" ht="21">
      <c r="A224" s="320"/>
      <c r="B224" s="324"/>
      <c r="C224" s="176" t="s">
        <v>19</v>
      </c>
      <c r="D224" s="177">
        <f>E224+F224+G224+H224+I224+J224+L224</f>
        <v>76029.200000000012</v>
      </c>
      <c r="E224" s="177">
        <v>3000</v>
      </c>
      <c r="F224" s="177">
        <v>5000</v>
      </c>
      <c r="G224" s="177">
        <v>5000</v>
      </c>
      <c r="H224" s="177">
        <v>16735.5</v>
      </c>
      <c r="I224" s="177">
        <v>13326.9</v>
      </c>
      <c r="J224" s="177">
        <v>16483.400000000001</v>
      </c>
      <c r="K224" s="173">
        <v>0</v>
      </c>
      <c r="L224" s="174">
        <v>16483.400000000001</v>
      </c>
    </row>
    <row r="225" spans="1:12" ht="21">
      <c r="A225" s="320" t="s">
        <v>204</v>
      </c>
      <c r="B225" s="324" t="s">
        <v>384</v>
      </c>
      <c r="C225" s="175" t="s">
        <v>21</v>
      </c>
      <c r="D225" s="177">
        <f t="shared" si="77"/>
        <v>0</v>
      </c>
      <c r="E225" s="177">
        <v>0</v>
      </c>
      <c r="F225" s="177">
        <v>0</v>
      </c>
      <c r="G225" s="177">
        <v>0</v>
      </c>
      <c r="H225" s="177">
        <v>0</v>
      </c>
      <c r="I225" s="177">
        <v>0</v>
      </c>
      <c r="J225" s="177">
        <v>0</v>
      </c>
      <c r="K225" s="173">
        <v>0</v>
      </c>
    </row>
    <row r="226" spans="1:12" ht="21">
      <c r="A226" s="320"/>
      <c r="B226" s="324"/>
      <c r="C226" s="175" t="s">
        <v>31</v>
      </c>
      <c r="D226" s="177">
        <f t="shared" si="77"/>
        <v>0</v>
      </c>
      <c r="E226" s="177">
        <v>0</v>
      </c>
      <c r="F226" s="177">
        <v>0</v>
      </c>
      <c r="G226" s="177">
        <v>0</v>
      </c>
      <c r="H226" s="177">
        <v>0</v>
      </c>
      <c r="I226" s="177">
        <v>0</v>
      </c>
      <c r="J226" s="177">
        <v>0</v>
      </c>
      <c r="K226" s="173">
        <v>0</v>
      </c>
    </row>
    <row r="227" spans="1:12" ht="21">
      <c r="A227" s="320"/>
      <c r="B227" s="324"/>
      <c r="C227" s="176" t="s">
        <v>18</v>
      </c>
      <c r="D227" s="177">
        <f t="shared" si="77"/>
        <v>0</v>
      </c>
      <c r="E227" s="177">
        <v>0</v>
      </c>
      <c r="F227" s="177">
        <v>0</v>
      </c>
      <c r="G227" s="177">
        <v>0</v>
      </c>
      <c r="H227" s="177">
        <v>0</v>
      </c>
      <c r="I227" s="177">
        <v>0</v>
      </c>
      <c r="J227" s="177">
        <v>0</v>
      </c>
      <c r="K227" s="173">
        <v>0</v>
      </c>
    </row>
    <row r="228" spans="1:12" ht="21">
      <c r="A228" s="320"/>
      <c r="B228" s="324"/>
      <c r="C228" s="176" t="s">
        <v>19</v>
      </c>
      <c r="D228" s="177">
        <f t="shared" si="77"/>
        <v>1163.8</v>
      </c>
      <c r="E228" s="177">
        <v>0</v>
      </c>
      <c r="F228" s="177">
        <v>0</v>
      </c>
      <c r="G228" s="177">
        <v>0</v>
      </c>
      <c r="H228" s="177">
        <v>0</v>
      </c>
      <c r="I228" s="177">
        <v>1012</v>
      </c>
      <c r="J228" s="177">
        <v>151.80000000000001</v>
      </c>
      <c r="K228" s="173">
        <v>0</v>
      </c>
      <c r="L228" s="174">
        <v>101.2</v>
      </c>
    </row>
    <row r="229" spans="1:12" ht="21">
      <c r="A229" s="320" t="s">
        <v>385</v>
      </c>
      <c r="B229" s="324" t="s">
        <v>388</v>
      </c>
      <c r="C229" s="175" t="s">
        <v>21</v>
      </c>
      <c r="D229" s="177">
        <f t="shared" ref="D229:D243" si="79">E229+F229+G229+H229+I229+J229+K229</f>
        <v>0</v>
      </c>
      <c r="E229" s="177">
        <v>0</v>
      </c>
      <c r="F229" s="177">
        <v>0</v>
      </c>
      <c r="G229" s="177">
        <v>0</v>
      </c>
      <c r="H229" s="177">
        <v>0</v>
      </c>
      <c r="I229" s="177">
        <v>0</v>
      </c>
      <c r="J229" s="177">
        <v>0</v>
      </c>
      <c r="K229" s="173">
        <v>0</v>
      </c>
    </row>
    <row r="230" spans="1:12" ht="21">
      <c r="A230" s="320"/>
      <c r="B230" s="324"/>
      <c r="C230" s="175" t="s">
        <v>31</v>
      </c>
      <c r="D230" s="177">
        <f t="shared" si="79"/>
        <v>0</v>
      </c>
      <c r="E230" s="177">
        <v>0</v>
      </c>
      <c r="F230" s="177">
        <v>0</v>
      </c>
      <c r="G230" s="177">
        <v>0</v>
      </c>
      <c r="H230" s="177">
        <v>0</v>
      </c>
      <c r="I230" s="177">
        <v>0</v>
      </c>
      <c r="J230" s="177">
        <v>0</v>
      </c>
      <c r="K230" s="173">
        <v>0</v>
      </c>
    </row>
    <row r="231" spans="1:12" ht="21">
      <c r="A231" s="320"/>
      <c r="B231" s="324"/>
      <c r="C231" s="176" t="s">
        <v>18</v>
      </c>
      <c r="D231" s="177">
        <f t="shared" si="79"/>
        <v>0</v>
      </c>
      <c r="E231" s="177">
        <v>0</v>
      </c>
      <c r="F231" s="177">
        <v>0</v>
      </c>
      <c r="G231" s="177">
        <v>0</v>
      </c>
      <c r="H231" s="177">
        <v>0</v>
      </c>
      <c r="I231" s="177">
        <v>0</v>
      </c>
      <c r="J231" s="177">
        <v>0</v>
      </c>
      <c r="K231" s="173">
        <v>0</v>
      </c>
    </row>
    <row r="232" spans="1:12" ht="21">
      <c r="A232" s="320"/>
      <c r="B232" s="324"/>
      <c r="C232" s="176" t="s">
        <v>19</v>
      </c>
      <c r="D232" s="177">
        <f t="shared" si="79"/>
        <v>0</v>
      </c>
      <c r="E232" s="177">
        <v>0</v>
      </c>
      <c r="F232" s="177">
        <v>0</v>
      </c>
      <c r="G232" s="177">
        <v>0</v>
      </c>
      <c r="H232" s="177">
        <v>0</v>
      </c>
      <c r="I232" s="177">
        <v>0</v>
      </c>
      <c r="J232" s="177">
        <v>0</v>
      </c>
      <c r="K232" s="173">
        <v>0</v>
      </c>
    </row>
    <row r="233" spans="1:12" ht="21">
      <c r="A233" s="320" t="s">
        <v>386</v>
      </c>
      <c r="B233" s="324" t="s">
        <v>389</v>
      </c>
      <c r="C233" s="175" t="s">
        <v>21</v>
      </c>
      <c r="D233" s="177">
        <f t="shared" si="79"/>
        <v>0</v>
      </c>
      <c r="E233" s="177">
        <v>0</v>
      </c>
      <c r="F233" s="177">
        <v>0</v>
      </c>
      <c r="G233" s="177">
        <v>0</v>
      </c>
      <c r="H233" s="177">
        <v>0</v>
      </c>
      <c r="I233" s="177">
        <v>0</v>
      </c>
      <c r="J233" s="177">
        <v>0</v>
      </c>
      <c r="K233" s="173">
        <v>0</v>
      </c>
    </row>
    <row r="234" spans="1:12" ht="21">
      <c r="A234" s="320"/>
      <c r="B234" s="324"/>
      <c r="C234" s="175" t="s">
        <v>31</v>
      </c>
      <c r="D234" s="177">
        <f t="shared" si="79"/>
        <v>0</v>
      </c>
      <c r="E234" s="177">
        <v>0</v>
      </c>
      <c r="F234" s="177">
        <v>0</v>
      </c>
      <c r="G234" s="177">
        <v>0</v>
      </c>
      <c r="H234" s="177">
        <v>0</v>
      </c>
      <c r="I234" s="177">
        <v>0</v>
      </c>
      <c r="J234" s="177">
        <v>0</v>
      </c>
      <c r="K234" s="173">
        <v>0</v>
      </c>
    </row>
    <row r="235" spans="1:12" ht="21">
      <c r="A235" s="320"/>
      <c r="B235" s="324"/>
      <c r="C235" s="176" t="s">
        <v>18</v>
      </c>
      <c r="D235" s="177">
        <f t="shared" si="79"/>
        <v>0</v>
      </c>
      <c r="E235" s="177">
        <v>0</v>
      </c>
      <c r="F235" s="177">
        <v>0</v>
      </c>
      <c r="G235" s="177">
        <v>0</v>
      </c>
      <c r="H235" s="177">
        <v>0</v>
      </c>
      <c r="I235" s="177">
        <v>0</v>
      </c>
      <c r="J235" s="177">
        <v>0</v>
      </c>
      <c r="K235" s="173">
        <v>0</v>
      </c>
    </row>
    <row r="236" spans="1:12" ht="21">
      <c r="A236" s="320"/>
      <c r="B236" s="324"/>
      <c r="C236" s="176" t="s">
        <v>19</v>
      </c>
      <c r="D236" s="177">
        <f t="shared" si="79"/>
        <v>0</v>
      </c>
      <c r="E236" s="177">
        <v>0</v>
      </c>
      <c r="F236" s="177">
        <v>0</v>
      </c>
      <c r="G236" s="177">
        <v>0</v>
      </c>
      <c r="H236" s="177">
        <v>0</v>
      </c>
      <c r="I236" s="177">
        <v>0</v>
      </c>
      <c r="J236" s="177">
        <v>0</v>
      </c>
      <c r="K236" s="173">
        <v>0</v>
      </c>
    </row>
    <row r="237" spans="1:12" ht="21">
      <c r="A237" s="320" t="s">
        <v>387</v>
      </c>
      <c r="B237" s="324" t="s">
        <v>390</v>
      </c>
      <c r="C237" s="175" t="s">
        <v>21</v>
      </c>
      <c r="D237" s="177">
        <f t="shared" ref="D237:D240" si="80">E237+F237+G237+H237+I237+J237+K237</f>
        <v>0</v>
      </c>
      <c r="E237" s="177">
        <v>0</v>
      </c>
      <c r="F237" s="177">
        <v>0</v>
      </c>
      <c r="G237" s="177">
        <v>0</v>
      </c>
      <c r="H237" s="177">
        <v>0</v>
      </c>
      <c r="I237" s="177">
        <v>0</v>
      </c>
      <c r="J237" s="177">
        <v>0</v>
      </c>
      <c r="K237" s="173">
        <v>0</v>
      </c>
    </row>
    <row r="238" spans="1:12" ht="21">
      <c r="A238" s="320"/>
      <c r="B238" s="324"/>
      <c r="C238" s="175" t="s">
        <v>31</v>
      </c>
      <c r="D238" s="177">
        <f t="shared" si="80"/>
        <v>0</v>
      </c>
      <c r="E238" s="177">
        <v>0</v>
      </c>
      <c r="F238" s="177">
        <v>0</v>
      </c>
      <c r="G238" s="177">
        <v>0</v>
      </c>
      <c r="H238" s="177">
        <v>0</v>
      </c>
      <c r="I238" s="177">
        <v>0</v>
      </c>
      <c r="J238" s="177">
        <v>0</v>
      </c>
      <c r="K238" s="173">
        <v>0</v>
      </c>
    </row>
    <row r="239" spans="1:12" ht="21">
      <c r="A239" s="320"/>
      <c r="B239" s="324"/>
      <c r="C239" s="176" t="s">
        <v>18</v>
      </c>
      <c r="D239" s="177">
        <f t="shared" si="80"/>
        <v>0</v>
      </c>
      <c r="E239" s="177">
        <v>0</v>
      </c>
      <c r="F239" s="177">
        <v>0</v>
      </c>
      <c r="G239" s="177">
        <v>0</v>
      </c>
      <c r="H239" s="177">
        <v>0</v>
      </c>
      <c r="I239" s="177">
        <v>0</v>
      </c>
      <c r="J239" s="177">
        <v>0</v>
      </c>
      <c r="K239" s="173">
        <v>0</v>
      </c>
    </row>
    <row r="240" spans="1:12" ht="21">
      <c r="A240" s="320"/>
      <c r="B240" s="324"/>
      <c r="C240" s="176" t="s">
        <v>19</v>
      </c>
      <c r="D240" s="177">
        <f t="shared" si="80"/>
        <v>0</v>
      </c>
      <c r="E240" s="177">
        <v>0</v>
      </c>
      <c r="F240" s="177">
        <v>0</v>
      </c>
      <c r="G240" s="177">
        <v>0</v>
      </c>
      <c r="H240" s="177">
        <v>0</v>
      </c>
      <c r="I240" s="177">
        <v>0</v>
      </c>
      <c r="J240" s="177">
        <v>0</v>
      </c>
      <c r="K240" s="173">
        <v>0</v>
      </c>
    </row>
    <row r="241" spans="1:12" ht="21">
      <c r="A241" s="320" t="s">
        <v>205</v>
      </c>
      <c r="B241" s="324" t="s">
        <v>274</v>
      </c>
      <c r="C241" s="175" t="s">
        <v>21</v>
      </c>
      <c r="D241" s="177">
        <f t="shared" si="79"/>
        <v>3492.6400000000003</v>
      </c>
      <c r="E241" s="177">
        <v>0</v>
      </c>
      <c r="F241" s="177">
        <v>0</v>
      </c>
      <c r="G241" s="177">
        <v>0</v>
      </c>
      <c r="H241" s="177">
        <f>H242+H243+H244</f>
        <v>1133.5400000000002</v>
      </c>
      <c r="I241" s="177">
        <f t="shared" ref="I241:J241" si="81">I242+I243+I244</f>
        <v>1144.0999999999999</v>
      </c>
      <c r="J241" s="177">
        <f t="shared" si="81"/>
        <v>1215</v>
      </c>
      <c r="K241" s="173">
        <v>0</v>
      </c>
      <c r="L241" s="174">
        <v>1296.3</v>
      </c>
    </row>
    <row r="242" spans="1:12" ht="21">
      <c r="A242" s="320"/>
      <c r="B242" s="324"/>
      <c r="C242" s="175" t="s">
        <v>31</v>
      </c>
      <c r="D242" s="177">
        <f t="shared" si="79"/>
        <v>0</v>
      </c>
      <c r="E242" s="177">
        <v>0</v>
      </c>
      <c r="F242" s="177">
        <v>0</v>
      </c>
      <c r="G242" s="177">
        <v>0</v>
      </c>
      <c r="H242" s="177">
        <f>H246+H250+H254+H258</f>
        <v>0</v>
      </c>
      <c r="I242" s="177">
        <f t="shared" ref="I242:J242" si="82">I246+I250+I254+I258</f>
        <v>0</v>
      </c>
      <c r="J242" s="177">
        <f t="shared" si="82"/>
        <v>0</v>
      </c>
      <c r="K242" s="173">
        <v>0</v>
      </c>
    </row>
    <row r="243" spans="1:12" ht="21">
      <c r="A243" s="320"/>
      <c r="B243" s="324"/>
      <c r="C243" s="176" t="s">
        <v>18</v>
      </c>
      <c r="D243" s="177">
        <f t="shared" si="79"/>
        <v>3224.34</v>
      </c>
      <c r="E243" s="177">
        <v>0</v>
      </c>
      <c r="F243" s="177">
        <v>0</v>
      </c>
      <c r="G243" s="177">
        <v>0</v>
      </c>
      <c r="H243" s="177">
        <f t="shared" ref="H243:J244" si="83">H247+H251+H255+H259</f>
        <v>1117.6400000000001</v>
      </c>
      <c r="I243" s="177">
        <f t="shared" si="83"/>
        <v>1032.5</v>
      </c>
      <c r="J243" s="177">
        <f t="shared" si="83"/>
        <v>1074.2</v>
      </c>
      <c r="K243" s="173">
        <v>0</v>
      </c>
    </row>
    <row r="244" spans="1:12" ht="21">
      <c r="A244" s="320"/>
      <c r="B244" s="324"/>
      <c r="C244" s="176" t="s">
        <v>19</v>
      </c>
      <c r="D244" s="177">
        <f>D248+D252</f>
        <v>2713.58</v>
      </c>
      <c r="E244" s="177">
        <v>2544.6999999999998</v>
      </c>
      <c r="F244" s="177">
        <v>49.38</v>
      </c>
      <c r="G244" s="177">
        <v>100</v>
      </c>
      <c r="H244" s="177">
        <f t="shared" si="83"/>
        <v>15.9</v>
      </c>
      <c r="I244" s="177">
        <f t="shared" si="83"/>
        <v>111.6</v>
      </c>
      <c r="J244" s="177">
        <f t="shared" si="83"/>
        <v>140.80000000000001</v>
      </c>
      <c r="K244" s="171">
        <f>K249</f>
        <v>0</v>
      </c>
    </row>
    <row r="245" spans="1:12" ht="21" customHeight="1">
      <c r="A245" s="320" t="s">
        <v>190</v>
      </c>
      <c r="B245" s="324" t="s">
        <v>293</v>
      </c>
      <c r="C245" s="175" t="s">
        <v>21</v>
      </c>
      <c r="D245" s="177">
        <f t="shared" ref="D245:D251" si="84">E245+F245+G245+H245+I245+J245</f>
        <v>3224.34</v>
      </c>
      <c r="E245" s="177">
        <f t="shared" ref="E245:G245" si="85">E248</f>
        <v>0</v>
      </c>
      <c r="F245" s="177">
        <f t="shared" si="85"/>
        <v>0</v>
      </c>
      <c r="G245" s="177">
        <f t="shared" si="85"/>
        <v>0</v>
      </c>
      <c r="H245" s="177">
        <f>H246+H247+H248</f>
        <v>1117.6400000000001</v>
      </c>
      <c r="I245" s="177">
        <f t="shared" ref="I245:J245" si="86">I246+I247+I248</f>
        <v>1032.5</v>
      </c>
      <c r="J245" s="177">
        <f t="shared" si="86"/>
        <v>1074.2</v>
      </c>
      <c r="K245" s="173">
        <v>0</v>
      </c>
    </row>
    <row r="246" spans="1:12" ht="21">
      <c r="A246" s="320"/>
      <c r="B246" s="324"/>
      <c r="C246" s="175" t="s">
        <v>31</v>
      </c>
      <c r="D246" s="177">
        <f t="shared" si="84"/>
        <v>0</v>
      </c>
      <c r="E246" s="177">
        <v>0</v>
      </c>
      <c r="F246" s="177">
        <v>0</v>
      </c>
      <c r="G246" s="177">
        <v>0</v>
      </c>
      <c r="H246" s="177">
        <v>0</v>
      </c>
      <c r="I246" s="177">
        <v>0</v>
      </c>
      <c r="J246" s="177">
        <v>0</v>
      </c>
      <c r="K246" s="173">
        <v>0</v>
      </c>
    </row>
    <row r="247" spans="1:12" ht="21">
      <c r="A247" s="320"/>
      <c r="B247" s="324"/>
      <c r="C247" s="176" t="s">
        <v>18</v>
      </c>
      <c r="D247" s="177">
        <f t="shared" si="84"/>
        <v>6905.9400000000005</v>
      </c>
      <c r="E247" s="177">
        <v>1249.4000000000001</v>
      </c>
      <c r="F247" s="177">
        <v>1284.9000000000001</v>
      </c>
      <c r="G247" s="177">
        <v>1147.3</v>
      </c>
      <c r="H247" s="177">
        <v>1117.6400000000001</v>
      </c>
      <c r="I247" s="177">
        <v>1032.5</v>
      </c>
      <c r="J247" s="177">
        <v>1074.2</v>
      </c>
      <c r="K247" s="173">
        <v>0</v>
      </c>
      <c r="L247" s="174">
        <v>1116.2</v>
      </c>
    </row>
    <row r="248" spans="1:12" ht="21">
      <c r="A248" s="320"/>
      <c r="B248" s="324"/>
      <c r="C248" s="176" t="s">
        <v>19</v>
      </c>
      <c r="D248" s="177">
        <f t="shared" si="84"/>
        <v>0</v>
      </c>
      <c r="E248" s="177">
        <v>0</v>
      </c>
      <c r="F248" s="177">
        <v>0</v>
      </c>
      <c r="G248" s="177">
        <v>0</v>
      </c>
      <c r="H248" s="177">
        <v>0</v>
      </c>
      <c r="I248" s="177">
        <v>0</v>
      </c>
      <c r="J248" s="177">
        <v>0</v>
      </c>
      <c r="K248" s="173">
        <v>600</v>
      </c>
    </row>
    <row r="249" spans="1:12" ht="21">
      <c r="A249" s="320" t="s">
        <v>202</v>
      </c>
      <c r="B249" s="324" t="s">
        <v>292</v>
      </c>
      <c r="C249" s="175" t="s">
        <v>21</v>
      </c>
      <c r="D249" s="177">
        <f t="shared" si="84"/>
        <v>2709.98</v>
      </c>
      <c r="E249" s="177">
        <f t="shared" ref="E249:H249" si="87">E252</f>
        <v>2544.6999999999998</v>
      </c>
      <c r="F249" s="177">
        <f t="shared" si="87"/>
        <v>49.38</v>
      </c>
      <c r="G249" s="177">
        <f t="shared" si="87"/>
        <v>100</v>
      </c>
      <c r="H249" s="177">
        <f t="shared" si="87"/>
        <v>15.9</v>
      </c>
      <c r="I249" s="177">
        <v>0</v>
      </c>
      <c r="J249" s="177">
        <v>0</v>
      </c>
      <c r="K249" s="173">
        <v>0</v>
      </c>
    </row>
    <row r="250" spans="1:12" ht="21">
      <c r="A250" s="320"/>
      <c r="B250" s="324"/>
      <c r="C250" s="175" t="s">
        <v>31</v>
      </c>
      <c r="D250" s="177">
        <f t="shared" si="84"/>
        <v>0</v>
      </c>
      <c r="E250" s="177">
        <v>0</v>
      </c>
      <c r="F250" s="177">
        <v>0</v>
      </c>
      <c r="G250" s="177">
        <v>0</v>
      </c>
      <c r="H250" s="177">
        <v>0</v>
      </c>
      <c r="I250" s="177">
        <v>0</v>
      </c>
      <c r="J250" s="177">
        <v>0</v>
      </c>
      <c r="K250" s="173">
        <v>0</v>
      </c>
    </row>
    <row r="251" spans="1:12" ht="21">
      <c r="A251" s="320"/>
      <c r="B251" s="324"/>
      <c r="C251" s="176" t="s">
        <v>18</v>
      </c>
      <c r="D251" s="177">
        <f t="shared" si="84"/>
        <v>0</v>
      </c>
      <c r="E251" s="177">
        <v>0</v>
      </c>
      <c r="F251" s="177">
        <v>0</v>
      </c>
      <c r="G251" s="177">
        <v>0</v>
      </c>
      <c r="H251" s="177">
        <v>0</v>
      </c>
      <c r="I251" s="177">
        <v>0</v>
      </c>
      <c r="J251" s="177">
        <v>0</v>
      </c>
      <c r="K251" s="173">
        <v>0</v>
      </c>
    </row>
    <row r="252" spans="1:12" ht="21">
      <c r="A252" s="320"/>
      <c r="B252" s="324"/>
      <c r="C252" s="176" t="s">
        <v>19</v>
      </c>
      <c r="D252" s="177">
        <f>E252+F252+G252+H252+I252+J252</f>
        <v>2713.58</v>
      </c>
      <c r="E252" s="177">
        <v>2544.6999999999998</v>
      </c>
      <c r="F252" s="177">
        <v>49.38</v>
      </c>
      <c r="G252" s="177">
        <v>100</v>
      </c>
      <c r="H252" s="177">
        <v>15.9</v>
      </c>
      <c r="I252" s="177">
        <v>1.6</v>
      </c>
      <c r="J252" s="177">
        <v>2</v>
      </c>
      <c r="K252" s="173">
        <v>100</v>
      </c>
      <c r="L252" s="174">
        <v>2.5</v>
      </c>
    </row>
    <row r="253" spans="1:12" ht="20.25" customHeight="1">
      <c r="A253" s="320" t="s">
        <v>391</v>
      </c>
      <c r="B253" s="324" t="s">
        <v>394</v>
      </c>
      <c r="C253" s="175" t="s">
        <v>21</v>
      </c>
      <c r="D253" s="177">
        <f t="shared" ref="D253:D255" si="88">E253+F253+G253+H253+I253+J253</f>
        <v>248.8</v>
      </c>
      <c r="E253" s="177">
        <f t="shared" ref="E253:I253" si="89">E256</f>
        <v>0</v>
      </c>
      <c r="F253" s="177">
        <f t="shared" si="89"/>
        <v>0</v>
      </c>
      <c r="G253" s="177">
        <f t="shared" si="89"/>
        <v>0</v>
      </c>
      <c r="H253" s="177">
        <f t="shared" si="89"/>
        <v>0</v>
      </c>
      <c r="I253" s="177">
        <f t="shared" si="89"/>
        <v>110</v>
      </c>
      <c r="J253" s="177">
        <f>J256</f>
        <v>138.80000000000001</v>
      </c>
      <c r="K253" s="173">
        <v>0</v>
      </c>
    </row>
    <row r="254" spans="1:12" ht="20.25" customHeight="1">
      <c r="A254" s="320"/>
      <c r="B254" s="324"/>
      <c r="C254" s="175" t="s">
        <v>31</v>
      </c>
      <c r="D254" s="177">
        <f t="shared" si="88"/>
        <v>0</v>
      </c>
      <c r="E254" s="177">
        <v>0</v>
      </c>
      <c r="F254" s="177">
        <v>0</v>
      </c>
      <c r="G254" s="177">
        <v>0</v>
      </c>
      <c r="H254" s="177">
        <v>0</v>
      </c>
      <c r="I254" s="177">
        <v>0</v>
      </c>
      <c r="J254" s="177">
        <v>0</v>
      </c>
      <c r="K254" s="173">
        <v>0</v>
      </c>
    </row>
    <row r="255" spans="1:12" ht="20.25" customHeight="1">
      <c r="A255" s="320"/>
      <c r="B255" s="324"/>
      <c r="C255" s="176" t="s">
        <v>18</v>
      </c>
      <c r="D255" s="177">
        <f t="shared" si="88"/>
        <v>0</v>
      </c>
      <c r="E255" s="177">
        <v>0</v>
      </c>
      <c r="F255" s="177">
        <v>0</v>
      </c>
      <c r="G255" s="177">
        <v>0</v>
      </c>
      <c r="H255" s="177">
        <v>0</v>
      </c>
      <c r="I255" s="177">
        <v>0</v>
      </c>
      <c r="J255" s="177">
        <v>0</v>
      </c>
      <c r="K255" s="173">
        <v>0</v>
      </c>
    </row>
    <row r="256" spans="1:12" ht="20.25" customHeight="1">
      <c r="A256" s="320"/>
      <c r="B256" s="324"/>
      <c r="C256" s="176" t="s">
        <v>19</v>
      </c>
      <c r="D256" s="177">
        <f>E256+F256+G256+H256+I256+J256</f>
        <v>248.8</v>
      </c>
      <c r="E256" s="177">
        <v>0</v>
      </c>
      <c r="F256" s="177">
        <v>0</v>
      </c>
      <c r="G256" s="177">
        <v>0</v>
      </c>
      <c r="H256" s="177">
        <v>0</v>
      </c>
      <c r="I256" s="177">
        <v>110</v>
      </c>
      <c r="J256" s="177">
        <v>138.80000000000001</v>
      </c>
      <c r="K256" s="173">
        <v>100</v>
      </c>
      <c r="L256" s="174">
        <v>177.6</v>
      </c>
    </row>
    <row r="257" spans="1:12" ht="20.25" customHeight="1">
      <c r="A257" s="320" t="s">
        <v>392</v>
      </c>
      <c r="B257" s="324" t="s">
        <v>393</v>
      </c>
      <c r="C257" s="175" t="s">
        <v>21</v>
      </c>
      <c r="D257" s="177">
        <f t="shared" ref="D257:D259" si="90">E257+F257+G257+H257+I257+J257</f>
        <v>0</v>
      </c>
      <c r="E257" s="177">
        <f t="shared" ref="E257:J257" si="91">E260</f>
        <v>0</v>
      </c>
      <c r="F257" s="177">
        <f t="shared" si="91"/>
        <v>0</v>
      </c>
      <c r="G257" s="177">
        <f t="shared" si="91"/>
        <v>0</v>
      </c>
      <c r="H257" s="177">
        <f t="shared" si="91"/>
        <v>0</v>
      </c>
      <c r="I257" s="177">
        <f t="shared" si="91"/>
        <v>0</v>
      </c>
      <c r="J257" s="177">
        <f t="shared" si="91"/>
        <v>0</v>
      </c>
      <c r="K257" s="173">
        <v>0</v>
      </c>
    </row>
    <row r="258" spans="1:12" ht="20.25" customHeight="1">
      <c r="A258" s="320"/>
      <c r="B258" s="324"/>
      <c r="C258" s="175" t="s">
        <v>31</v>
      </c>
      <c r="D258" s="177">
        <f t="shared" si="90"/>
        <v>0</v>
      </c>
      <c r="E258" s="177">
        <v>0</v>
      </c>
      <c r="F258" s="177">
        <v>0</v>
      </c>
      <c r="G258" s="177">
        <v>0</v>
      </c>
      <c r="H258" s="177">
        <v>0</v>
      </c>
      <c r="I258" s="177">
        <v>0</v>
      </c>
      <c r="J258" s="177">
        <v>0</v>
      </c>
      <c r="K258" s="173">
        <v>0</v>
      </c>
    </row>
    <row r="259" spans="1:12" ht="20.25" customHeight="1">
      <c r="A259" s="320"/>
      <c r="B259" s="324"/>
      <c r="C259" s="176" t="s">
        <v>18</v>
      </c>
      <c r="D259" s="177">
        <f t="shared" si="90"/>
        <v>0</v>
      </c>
      <c r="E259" s="177">
        <v>0</v>
      </c>
      <c r="F259" s="177">
        <v>0</v>
      </c>
      <c r="G259" s="177">
        <v>0</v>
      </c>
      <c r="H259" s="177">
        <v>0</v>
      </c>
      <c r="I259" s="177">
        <v>0</v>
      </c>
      <c r="J259" s="177">
        <v>0</v>
      </c>
      <c r="K259" s="173">
        <v>0</v>
      </c>
    </row>
    <row r="260" spans="1:12" ht="20.25" customHeight="1">
      <c r="A260" s="320"/>
      <c r="B260" s="324"/>
      <c r="C260" s="176" t="s">
        <v>19</v>
      </c>
      <c r="D260" s="177">
        <f>E260+F260+G260+H260+I260+J260</f>
        <v>0</v>
      </c>
      <c r="E260" s="177">
        <v>0</v>
      </c>
      <c r="F260" s="177">
        <v>0</v>
      </c>
      <c r="G260" s="177">
        <v>0</v>
      </c>
      <c r="H260" s="177">
        <v>0</v>
      </c>
      <c r="I260" s="177">
        <v>0</v>
      </c>
      <c r="J260" s="177">
        <v>0</v>
      </c>
      <c r="K260" s="173">
        <v>100</v>
      </c>
    </row>
    <row r="261" spans="1:12" ht="21">
      <c r="A261" s="320" t="s">
        <v>275</v>
      </c>
      <c r="B261" s="324" t="s">
        <v>276</v>
      </c>
      <c r="C261" s="175" t="s">
        <v>21</v>
      </c>
      <c r="D261" s="178">
        <f t="shared" ref="D261:D268" si="92">E261+F261+G261+H261+I261+J261+K261</f>
        <v>6592.2199999999993</v>
      </c>
      <c r="E261" s="178">
        <v>0</v>
      </c>
      <c r="F261" s="177">
        <f>F262+F263+F264</f>
        <v>457.24</v>
      </c>
      <c r="G261" s="177">
        <f t="shared" ref="G261" si="93">G262+G263+G264</f>
        <v>103</v>
      </c>
      <c r="H261" s="177">
        <f>H262+H263+H264</f>
        <v>32.880000000000003</v>
      </c>
      <c r="I261" s="177">
        <f>I263+I268</f>
        <v>2695.2</v>
      </c>
      <c r="J261" s="177">
        <f>J263+J268</f>
        <v>3303.9</v>
      </c>
      <c r="K261" s="177">
        <f>K263+K268</f>
        <v>0</v>
      </c>
      <c r="L261" s="177">
        <f>L268+L263</f>
        <v>3302</v>
      </c>
    </row>
    <row r="262" spans="1:12" ht="21">
      <c r="A262" s="320"/>
      <c r="B262" s="324"/>
      <c r="C262" s="175" t="s">
        <v>31</v>
      </c>
      <c r="D262" s="178">
        <f t="shared" si="92"/>
        <v>425.83</v>
      </c>
      <c r="E262" s="178">
        <v>0</v>
      </c>
      <c r="F262" s="178">
        <v>425.83</v>
      </c>
      <c r="G262" s="178">
        <v>0</v>
      </c>
      <c r="H262" s="178">
        <f>H266+H270+H274+H278+H282</f>
        <v>0</v>
      </c>
      <c r="I262" s="178">
        <f>I266+I270+I274+I278+I282</f>
        <v>0</v>
      </c>
      <c r="J262" s="178">
        <f>J266+J270+J274+J278+J282</f>
        <v>0</v>
      </c>
    </row>
    <row r="263" spans="1:12" ht="21">
      <c r="A263" s="320"/>
      <c r="B263" s="324"/>
      <c r="C263" s="176" t="s">
        <v>18</v>
      </c>
      <c r="D263" s="178">
        <f t="shared" si="92"/>
        <v>5953.5</v>
      </c>
      <c r="E263" s="178">
        <v>0</v>
      </c>
      <c r="F263" s="178">
        <v>0</v>
      </c>
      <c r="G263" s="178">
        <v>0</v>
      </c>
      <c r="H263" s="178">
        <f>H267+H271+H275+H279+H283</f>
        <v>0</v>
      </c>
      <c r="I263" s="178">
        <f t="shared" ref="I263:J263" si="94">I267+I271+I275+I279+I283</f>
        <v>2657.2</v>
      </c>
      <c r="J263" s="178">
        <f t="shared" si="94"/>
        <v>3296.3</v>
      </c>
      <c r="L263" s="174">
        <v>3296.3</v>
      </c>
    </row>
    <row r="264" spans="1:12" ht="21">
      <c r="A264" s="320"/>
      <c r="B264" s="324"/>
      <c r="C264" s="176" t="s">
        <v>19</v>
      </c>
      <c r="D264" s="178">
        <f t="shared" si="92"/>
        <v>176.12</v>
      </c>
      <c r="E264" s="178">
        <v>8.83</v>
      </c>
      <c r="F264" s="177">
        <v>31.41</v>
      </c>
      <c r="G264" s="178">
        <v>103</v>
      </c>
      <c r="H264" s="178">
        <f>H268+H272+H276+H280+H284</f>
        <v>32.880000000000003</v>
      </c>
      <c r="I264" s="178">
        <v>0</v>
      </c>
      <c r="J264" s="178">
        <v>0</v>
      </c>
    </row>
    <row r="265" spans="1:12" ht="21">
      <c r="A265" s="320" t="s">
        <v>291</v>
      </c>
      <c r="B265" s="324" t="s">
        <v>399</v>
      </c>
      <c r="C265" s="175" t="s">
        <v>21</v>
      </c>
      <c r="D265" s="177">
        <f t="shared" si="92"/>
        <v>0</v>
      </c>
      <c r="E265" s="177">
        <v>0</v>
      </c>
      <c r="F265" s="177">
        <v>0</v>
      </c>
      <c r="G265" s="177">
        <v>0</v>
      </c>
      <c r="H265" s="177">
        <v>0</v>
      </c>
      <c r="I265" s="177">
        <v>0</v>
      </c>
      <c r="J265" s="177">
        <v>0</v>
      </c>
    </row>
    <row r="266" spans="1:12" ht="21">
      <c r="A266" s="320"/>
      <c r="B266" s="324"/>
      <c r="C266" s="175" t="s">
        <v>31</v>
      </c>
      <c r="D266" s="177">
        <f t="shared" si="92"/>
        <v>0</v>
      </c>
      <c r="E266" s="177">
        <v>0</v>
      </c>
      <c r="F266" s="177">
        <v>0</v>
      </c>
      <c r="G266" s="177">
        <v>0</v>
      </c>
      <c r="H266" s="177">
        <v>0</v>
      </c>
      <c r="I266" s="177">
        <v>0</v>
      </c>
      <c r="J266" s="177">
        <v>0</v>
      </c>
    </row>
    <row r="267" spans="1:12" ht="21">
      <c r="A267" s="320"/>
      <c r="B267" s="324"/>
      <c r="C267" s="176" t="s">
        <v>18</v>
      </c>
      <c r="D267" s="177">
        <f t="shared" si="92"/>
        <v>0</v>
      </c>
      <c r="E267" s="177">
        <v>0</v>
      </c>
      <c r="F267" s="177">
        <v>0</v>
      </c>
      <c r="G267" s="177">
        <v>0</v>
      </c>
      <c r="H267" s="177">
        <v>0</v>
      </c>
      <c r="I267" s="177">
        <v>0</v>
      </c>
      <c r="J267" s="177">
        <v>0</v>
      </c>
    </row>
    <row r="268" spans="1:12" ht="21">
      <c r="A268" s="320"/>
      <c r="B268" s="324"/>
      <c r="C268" s="176" t="s">
        <v>19</v>
      </c>
      <c r="D268" s="177">
        <f t="shared" si="92"/>
        <v>221.72</v>
      </c>
      <c r="E268" s="177">
        <v>8.83</v>
      </c>
      <c r="F268" s="177">
        <v>31.41</v>
      </c>
      <c r="G268" s="177">
        <v>103</v>
      </c>
      <c r="H268" s="177">
        <v>32.880000000000003</v>
      </c>
      <c r="I268" s="177">
        <v>38</v>
      </c>
      <c r="J268" s="177">
        <v>7.6</v>
      </c>
      <c r="L268" s="174">
        <v>5.7</v>
      </c>
    </row>
    <row r="269" spans="1:12" ht="21">
      <c r="A269" s="320" t="s">
        <v>395</v>
      </c>
      <c r="B269" s="324" t="s">
        <v>400</v>
      </c>
      <c r="C269" s="175" t="s">
        <v>21</v>
      </c>
      <c r="D269" s="177">
        <f t="shared" ref="D269:D272" si="95">E269+F269+G269+H269+I269+J269+K269</f>
        <v>0</v>
      </c>
      <c r="E269" s="177">
        <v>0</v>
      </c>
      <c r="F269" s="177">
        <v>0</v>
      </c>
      <c r="G269" s="177">
        <v>0</v>
      </c>
      <c r="H269" s="177">
        <v>0</v>
      </c>
      <c r="I269" s="177">
        <v>0</v>
      </c>
      <c r="J269" s="177">
        <v>0</v>
      </c>
    </row>
    <row r="270" spans="1:12" ht="21">
      <c r="A270" s="320"/>
      <c r="B270" s="324"/>
      <c r="C270" s="175" t="s">
        <v>31</v>
      </c>
      <c r="D270" s="177">
        <f t="shared" si="95"/>
        <v>0</v>
      </c>
      <c r="E270" s="177">
        <v>0</v>
      </c>
      <c r="F270" s="177">
        <v>0</v>
      </c>
      <c r="G270" s="177">
        <v>0</v>
      </c>
      <c r="H270" s="177">
        <v>0</v>
      </c>
      <c r="I270" s="177">
        <v>0</v>
      </c>
      <c r="J270" s="177">
        <v>0</v>
      </c>
    </row>
    <row r="271" spans="1:12" ht="21">
      <c r="A271" s="320"/>
      <c r="B271" s="324"/>
      <c r="C271" s="176" t="s">
        <v>18</v>
      </c>
      <c r="D271" s="177">
        <f t="shared" si="95"/>
        <v>0</v>
      </c>
      <c r="E271" s="177">
        <v>0</v>
      </c>
      <c r="F271" s="177">
        <v>0</v>
      </c>
      <c r="G271" s="177">
        <v>0</v>
      </c>
      <c r="H271" s="177">
        <v>0</v>
      </c>
      <c r="I271" s="177">
        <v>0</v>
      </c>
      <c r="J271" s="177">
        <v>0</v>
      </c>
    </row>
    <row r="272" spans="1:12" ht="21">
      <c r="A272" s="320"/>
      <c r="B272" s="324"/>
      <c r="C272" s="176" t="s">
        <v>19</v>
      </c>
      <c r="D272" s="177">
        <f t="shared" si="95"/>
        <v>0</v>
      </c>
      <c r="E272" s="177">
        <v>0</v>
      </c>
      <c r="F272" s="177">
        <v>0</v>
      </c>
      <c r="G272" s="177">
        <v>0</v>
      </c>
      <c r="H272" s="177">
        <v>0</v>
      </c>
      <c r="I272" s="177">
        <v>0</v>
      </c>
      <c r="J272" s="177">
        <v>0</v>
      </c>
    </row>
    <row r="273" spans="1:12" ht="21">
      <c r="A273" s="320" t="s">
        <v>396</v>
      </c>
      <c r="B273" s="324" t="s">
        <v>401</v>
      </c>
      <c r="C273" s="175" t="s">
        <v>21</v>
      </c>
      <c r="D273" s="177">
        <f t="shared" ref="D273:D276" si="96">E273+F273+G273+H273+I273+J273+K273</f>
        <v>0</v>
      </c>
      <c r="E273" s="177">
        <v>0</v>
      </c>
      <c r="F273" s="177">
        <v>0</v>
      </c>
      <c r="G273" s="177">
        <v>0</v>
      </c>
      <c r="H273" s="177">
        <f>H274+H275+H276</f>
        <v>0</v>
      </c>
      <c r="I273" s="177">
        <f t="shared" ref="I273:J273" si="97">I274+I275+I276</f>
        <v>0</v>
      </c>
      <c r="J273" s="177">
        <f t="shared" si="97"/>
        <v>0</v>
      </c>
    </row>
    <row r="274" spans="1:12" ht="21">
      <c r="A274" s="320"/>
      <c r="B274" s="324"/>
      <c r="C274" s="175" t="s">
        <v>31</v>
      </c>
      <c r="D274" s="177">
        <f t="shared" si="96"/>
        <v>0</v>
      </c>
      <c r="E274" s="177">
        <v>0</v>
      </c>
      <c r="F274" s="177">
        <v>0</v>
      </c>
      <c r="G274" s="177">
        <v>0</v>
      </c>
      <c r="H274" s="177">
        <v>0</v>
      </c>
      <c r="I274" s="177">
        <v>0</v>
      </c>
      <c r="J274" s="177">
        <v>0</v>
      </c>
    </row>
    <row r="275" spans="1:12" ht="21">
      <c r="A275" s="320"/>
      <c r="B275" s="324"/>
      <c r="C275" s="176" t="s">
        <v>18</v>
      </c>
      <c r="D275" s="177">
        <f t="shared" si="96"/>
        <v>0</v>
      </c>
      <c r="E275" s="177">
        <v>0</v>
      </c>
      <c r="F275" s="177">
        <v>0</v>
      </c>
      <c r="G275" s="177">
        <v>0</v>
      </c>
      <c r="H275" s="177">
        <v>0</v>
      </c>
      <c r="I275" s="177">
        <v>0</v>
      </c>
      <c r="J275" s="177">
        <v>0</v>
      </c>
    </row>
    <row r="276" spans="1:12" ht="21">
      <c r="A276" s="320"/>
      <c r="B276" s="324"/>
      <c r="C276" s="176" t="s">
        <v>19</v>
      </c>
      <c r="D276" s="177">
        <f t="shared" si="96"/>
        <v>0</v>
      </c>
      <c r="E276" s="177">
        <v>0</v>
      </c>
      <c r="F276" s="177">
        <v>0</v>
      </c>
      <c r="G276" s="177">
        <v>0</v>
      </c>
      <c r="H276" s="177">
        <v>0</v>
      </c>
      <c r="I276" s="177">
        <v>0</v>
      </c>
      <c r="J276" s="177">
        <v>0</v>
      </c>
    </row>
    <row r="277" spans="1:12" ht="21">
      <c r="A277" s="320" t="s">
        <v>397</v>
      </c>
      <c r="B277" s="324" t="s">
        <v>402</v>
      </c>
      <c r="C277" s="175" t="s">
        <v>21</v>
      </c>
      <c r="D277" s="177">
        <f t="shared" ref="D277:D280" si="98">E277+F277+G277+H277+I277+J277+K277</f>
        <v>0</v>
      </c>
      <c r="E277" s="177">
        <v>0</v>
      </c>
      <c r="F277" s="177">
        <v>0</v>
      </c>
      <c r="G277" s="177">
        <v>0</v>
      </c>
      <c r="H277" s="177">
        <v>0</v>
      </c>
      <c r="I277" s="177">
        <v>0</v>
      </c>
      <c r="J277" s="177">
        <v>0</v>
      </c>
    </row>
    <row r="278" spans="1:12" ht="21">
      <c r="A278" s="320"/>
      <c r="B278" s="324"/>
      <c r="C278" s="175" t="s">
        <v>31</v>
      </c>
      <c r="D278" s="177">
        <f t="shared" si="98"/>
        <v>0</v>
      </c>
      <c r="E278" s="177">
        <v>0</v>
      </c>
      <c r="F278" s="177">
        <v>0</v>
      </c>
      <c r="G278" s="177">
        <v>0</v>
      </c>
      <c r="H278" s="177">
        <v>0</v>
      </c>
      <c r="I278" s="177">
        <v>0</v>
      </c>
      <c r="J278" s="177">
        <v>0</v>
      </c>
    </row>
    <row r="279" spans="1:12" ht="21">
      <c r="A279" s="320"/>
      <c r="B279" s="324"/>
      <c r="C279" s="176" t="s">
        <v>18</v>
      </c>
      <c r="D279" s="177">
        <f t="shared" si="98"/>
        <v>0</v>
      </c>
      <c r="E279" s="177">
        <v>0</v>
      </c>
      <c r="F279" s="177">
        <v>0</v>
      </c>
      <c r="G279" s="177">
        <v>0</v>
      </c>
      <c r="H279" s="177">
        <v>0</v>
      </c>
      <c r="I279" s="177">
        <v>0</v>
      </c>
      <c r="J279" s="177">
        <v>0</v>
      </c>
    </row>
    <row r="280" spans="1:12" ht="21">
      <c r="A280" s="320"/>
      <c r="B280" s="324"/>
      <c r="C280" s="176" t="s">
        <v>19</v>
      </c>
      <c r="D280" s="177">
        <f t="shared" si="98"/>
        <v>0</v>
      </c>
      <c r="E280" s="177">
        <v>0</v>
      </c>
      <c r="F280" s="177">
        <v>0</v>
      </c>
      <c r="G280" s="177">
        <v>0</v>
      </c>
      <c r="H280" s="177">
        <v>0</v>
      </c>
      <c r="I280" s="177">
        <v>0</v>
      </c>
      <c r="J280" s="177">
        <v>0</v>
      </c>
    </row>
    <row r="281" spans="1:12" ht="21">
      <c r="A281" s="320" t="s">
        <v>398</v>
      </c>
      <c r="B281" s="324" t="s">
        <v>403</v>
      </c>
      <c r="C281" s="175" t="s">
        <v>21</v>
      </c>
      <c r="D281" s="177">
        <f t="shared" ref="D281:D284" si="99">E281+F281+G281+H281+I281+J281+K281</f>
        <v>5953.5</v>
      </c>
      <c r="E281" s="177">
        <v>0</v>
      </c>
      <c r="F281" s="177">
        <v>0</v>
      </c>
      <c r="G281" s="177">
        <v>0</v>
      </c>
      <c r="H281" s="177">
        <f>H282+H283+H284</f>
        <v>0</v>
      </c>
      <c r="I281" s="177">
        <f>I282+I283+I284</f>
        <v>2657.2</v>
      </c>
      <c r="J281" s="177">
        <f>J282+J283+J284</f>
        <v>3296.3</v>
      </c>
      <c r="L281" s="174">
        <v>3296.3</v>
      </c>
    </row>
    <row r="282" spans="1:12" ht="21">
      <c r="A282" s="320"/>
      <c r="B282" s="324"/>
      <c r="C282" s="175" t="s">
        <v>31</v>
      </c>
      <c r="D282" s="177">
        <f t="shared" si="99"/>
        <v>0</v>
      </c>
      <c r="E282" s="177">
        <v>0</v>
      </c>
      <c r="F282" s="177">
        <v>0</v>
      </c>
      <c r="G282" s="177">
        <v>0</v>
      </c>
      <c r="H282" s="177">
        <v>0</v>
      </c>
      <c r="I282" s="177">
        <v>0</v>
      </c>
      <c r="J282" s="177">
        <v>0</v>
      </c>
    </row>
    <row r="283" spans="1:12" ht="21">
      <c r="A283" s="320"/>
      <c r="B283" s="324"/>
      <c r="C283" s="176" t="s">
        <v>18</v>
      </c>
      <c r="D283" s="177">
        <f t="shared" si="99"/>
        <v>5953.5</v>
      </c>
      <c r="E283" s="177">
        <v>0</v>
      </c>
      <c r="F283" s="177">
        <v>0</v>
      </c>
      <c r="G283" s="177">
        <v>0</v>
      </c>
      <c r="H283" s="177">
        <v>0</v>
      </c>
      <c r="I283" s="177">
        <v>2657.2</v>
      </c>
      <c r="J283" s="177">
        <v>3296.3</v>
      </c>
      <c r="L283" s="174">
        <v>3296.3</v>
      </c>
    </row>
    <row r="284" spans="1:12" ht="21">
      <c r="A284" s="320"/>
      <c r="B284" s="324"/>
      <c r="C284" s="176" t="s">
        <v>19</v>
      </c>
      <c r="D284" s="177">
        <f t="shared" si="99"/>
        <v>0</v>
      </c>
      <c r="E284" s="177">
        <v>0</v>
      </c>
      <c r="F284" s="177">
        <v>0</v>
      </c>
      <c r="G284" s="177">
        <v>0</v>
      </c>
      <c r="H284" s="177">
        <v>0</v>
      </c>
      <c r="I284" s="177">
        <v>0</v>
      </c>
      <c r="J284" s="177">
        <v>0</v>
      </c>
    </row>
    <row r="285" spans="1:12" ht="21">
      <c r="A285" s="320" t="s">
        <v>277</v>
      </c>
      <c r="B285" s="324" t="s">
        <v>498</v>
      </c>
      <c r="C285" s="175" t="s">
        <v>21</v>
      </c>
      <c r="D285" s="177">
        <f>E285+F285+G285+H285+I285+J285</f>
        <v>7597.46</v>
      </c>
      <c r="E285" s="177">
        <f t="shared" ref="E285:J285" si="100">E286+E287+E288</f>
        <v>1207.5999999999999</v>
      </c>
      <c r="F285" s="177">
        <f t="shared" si="100"/>
        <v>1670.46</v>
      </c>
      <c r="G285" s="177">
        <f t="shared" si="100"/>
        <v>1500</v>
      </c>
      <c r="H285" s="177">
        <f t="shared" si="100"/>
        <v>3173.8</v>
      </c>
      <c r="I285" s="177">
        <f t="shared" si="100"/>
        <v>38</v>
      </c>
      <c r="J285" s="177">
        <f t="shared" si="100"/>
        <v>7.6</v>
      </c>
    </row>
    <row r="286" spans="1:12" ht="21">
      <c r="A286" s="320"/>
      <c r="B286" s="324"/>
      <c r="C286" s="175" t="s">
        <v>31</v>
      </c>
      <c r="D286" s="177">
        <f t="shared" ref="D286:D312" si="101">E286+F286+G286+H286+I286+J286+K286</f>
        <v>2584.6</v>
      </c>
      <c r="E286" s="177">
        <v>0</v>
      </c>
      <c r="F286" s="177">
        <f>F290+F294+F298</f>
        <v>0</v>
      </c>
      <c r="G286" s="177">
        <f>G290+G294+G298</f>
        <v>0</v>
      </c>
      <c r="H286" s="177">
        <f>H290+H294+H298+H302+H306+H310+H314+H318+H322+H326+H330+H334+H338+H342+H346+H350+H354+H358+H362+H366+H370</f>
        <v>2584.6</v>
      </c>
      <c r="I286" s="177">
        <f t="shared" ref="I286:J286" si="102">I290+I294+I298+I302+I306+I310+I314+I318+I322+I326+I330+I334+I338+I342+I346+I350+I354+I358+I362+I366+I370</f>
        <v>0</v>
      </c>
      <c r="J286" s="177">
        <f t="shared" si="102"/>
        <v>0</v>
      </c>
    </row>
    <row r="287" spans="1:12" ht="21">
      <c r="A287" s="320"/>
      <c r="B287" s="324"/>
      <c r="C287" s="176" t="s">
        <v>18</v>
      </c>
      <c r="D287" s="177">
        <f t="shared" si="101"/>
        <v>581.70000000000005</v>
      </c>
      <c r="E287" s="177">
        <v>0</v>
      </c>
      <c r="F287" s="177">
        <v>0</v>
      </c>
      <c r="G287" s="177">
        <v>0</v>
      </c>
      <c r="H287" s="177">
        <f t="shared" ref="H287:J288" si="103">H291+H295+H299+H303+H307+H311+H315+H319+H323+H327+H331+H335+H339+H343+H347+H351+H355+H359+H363+H367+H371</f>
        <v>581.70000000000005</v>
      </c>
      <c r="I287" s="177">
        <f t="shared" si="103"/>
        <v>0</v>
      </c>
      <c r="J287" s="177">
        <f t="shared" si="103"/>
        <v>0</v>
      </c>
    </row>
    <row r="288" spans="1:12" ht="21">
      <c r="A288" s="320"/>
      <c r="B288" s="324"/>
      <c r="C288" s="176" t="s">
        <v>19</v>
      </c>
      <c r="D288" s="177">
        <f t="shared" si="101"/>
        <v>4431.16</v>
      </c>
      <c r="E288" s="177">
        <v>1207.5999999999999</v>
      </c>
      <c r="F288" s="177">
        <v>1670.46</v>
      </c>
      <c r="G288" s="177">
        <v>1500</v>
      </c>
      <c r="H288" s="177">
        <f t="shared" si="103"/>
        <v>7.5</v>
      </c>
      <c r="I288" s="177">
        <v>38</v>
      </c>
      <c r="J288" s="177">
        <f t="shared" si="103"/>
        <v>7.6</v>
      </c>
    </row>
    <row r="289" spans="1:10" ht="21">
      <c r="A289" s="320" t="s">
        <v>288</v>
      </c>
      <c r="B289" s="324" t="s">
        <v>403</v>
      </c>
      <c r="C289" s="175" t="s">
        <v>21</v>
      </c>
      <c r="D289" s="177">
        <f t="shared" si="101"/>
        <v>0</v>
      </c>
      <c r="E289" s="177">
        <v>0</v>
      </c>
      <c r="F289" s="177">
        <v>0</v>
      </c>
      <c r="G289" s="177">
        <v>0</v>
      </c>
      <c r="H289" s="177">
        <v>0</v>
      </c>
      <c r="I289" s="177">
        <v>0</v>
      </c>
      <c r="J289" s="177">
        <v>0</v>
      </c>
    </row>
    <row r="290" spans="1:10" ht="21">
      <c r="A290" s="320"/>
      <c r="B290" s="324"/>
      <c r="C290" s="175" t="s">
        <v>31</v>
      </c>
      <c r="D290" s="177">
        <f t="shared" si="101"/>
        <v>0</v>
      </c>
      <c r="E290" s="177">
        <v>0</v>
      </c>
      <c r="F290" s="177">
        <v>0</v>
      </c>
      <c r="G290" s="177">
        <v>0</v>
      </c>
      <c r="H290" s="177">
        <v>0</v>
      </c>
      <c r="I290" s="177">
        <v>0</v>
      </c>
      <c r="J290" s="177">
        <v>0</v>
      </c>
    </row>
    <row r="291" spans="1:10" ht="21">
      <c r="A291" s="320"/>
      <c r="B291" s="324"/>
      <c r="C291" s="176" t="s">
        <v>18</v>
      </c>
      <c r="D291" s="177">
        <f t="shared" si="101"/>
        <v>52.3</v>
      </c>
      <c r="E291" s="177">
        <v>0</v>
      </c>
      <c r="F291" s="177">
        <v>0</v>
      </c>
      <c r="G291" s="177">
        <v>0</v>
      </c>
      <c r="H291" s="177">
        <v>52.3</v>
      </c>
      <c r="I291" s="177">
        <v>0</v>
      </c>
      <c r="J291" s="177">
        <v>0</v>
      </c>
    </row>
    <row r="292" spans="1:10" ht="21">
      <c r="A292" s="320"/>
      <c r="B292" s="324"/>
      <c r="C292" s="176" t="s">
        <v>19</v>
      </c>
      <c r="D292" s="177">
        <f t="shared" si="101"/>
        <v>950</v>
      </c>
      <c r="E292" s="177">
        <v>50</v>
      </c>
      <c r="F292" s="177">
        <v>500</v>
      </c>
      <c r="G292" s="177">
        <v>400</v>
      </c>
      <c r="H292" s="177">
        <v>0</v>
      </c>
      <c r="I292" s="177">
        <v>0</v>
      </c>
      <c r="J292" s="177">
        <v>0</v>
      </c>
    </row>
    <row r="293" spans="1:10" ht="21">
      <c r="A293" s="320" t="s">
        <v>289</v>
      </c>
      <c r="B293" s="324" t="s">
        <v>403</v>
      </c>
      <c r="C293" s="175" t="s">
        <v>21</v>
      </c>
      <c r="D293" s="177">
        <f t="shared" si="101"/>
        <v>0</v>
      </c>
      <c r="E293" s="177">
        <v>0</v>
      </c>
      <c r="F293" s="177">
        <v>0</v>
      </c>
      <c r="G293" s="177">
        <v>0</v>
      </c>
      <c r="H293" s="177">
        <v>0</v>
      </c>
      <c r="I293" s="177">
        <v>0</v>
      </c>
      <c r="J293" s="177">
        <v>0</v>
      </c>
    </row>
    <row r="294" spans="1:10" ht="21">
      <c r="A294" s="320"/>
      <c r="B294" s="324"/>
      <c r="C294" s="175" t="s">
        <v>31</v>
      </c>
      <c r="D294" s="177">
        <f t="shared" si="101"/>
        <v>2584.6</v>
      </c>
      <c r="E294" s="177">
        <v>0</v>
      </c>
      <c r="F294" s="177">
        <v>0</v>
      </c>
      <c r="G294" s="177">
        <v>0</v>
      </c>
      <c r="H294" s="177">
        <v>2584.6</v>
      </c>
      <c r="I294" s="177">
        <v>0</v>
      </c>
      <c r="J294" s="177">
        <v>0</v>
      </c>
    </row>
    <row r="295" spans="1:10" ht="21">
      <c r="A295" s="320"/>
      <c r="B295" s="324"/>
      <c r="C295" s="176" t="s">
        <v>18</v>
      </c>
      <c r="D295" s="177">
        <f t="shared" si="101"/>
        <v>0</v>
      </c>
      <c r="E295" s="177">
        <v>0</v>
      </c>
      <c r="F295" s="177">
        <v>0</v>
      </c>
      <c r="G295" s="177">
        <v>0</v>
      </c>
      <c r="H295" s="177">
        <v>0</v>
      </c>
      <c r="I295" s="177">
        <v>0</v>
      </c>
      <c r="J295" s="177">
        <v>0</v>
      </c>
    </row>
    <row r="296" spans="1:10" ht="21">
      <c r="A296" s="320"/>
      <c r="B296" s="324"/>
      <c r="C296" s="176" t="s">
        <v>19</v>
      </c>
      <c r="D296" s="177">
        <f t="shared" si="101"/>
        <v>50</v>
      </c>
      <c r="E296" s="177">
        <v>50</v>
      </c>
      <c r="F296" s="177">
        <v>0</v>
      </c>
      <c r="G296" s="177">
        <v>0</v>
      </c>
      <c r="H296" s="177">
        <v>0</v>
      </c>
      <c r="I296" s="177">
        <v>0</v>
      </c>
      <c r="J296" s="177">
        <v>0</v>
      </c>
    </row>
    <row r="297" spans="1:10" ht="21">
      <c r="A297" s="320" t="s">
        <v>290</v>
      </c>
      <c r="B297" s="324" t="s">
        <v>404</v>
      </c>
      <c r="C297" s="175" t="s">
        <v>21</v>
      </c>
      <c r="D297" s="177">
        <f t="shared" si="101"/>
        <v>3000</v>
      </c>
      <c r="E297" s="177">
        <v>1000</v>
      </c>
      <c r="F297" s="177">
        <v>1000</v>
      </c>
      <c r="G297" s="177">
        <v>1000</v>
      </c>
      <c r="H297" s="177">
        <f t="shared" ref="H297:J297" si="104">H298+H299+H300</f>
        <v>0</v>
      </c>
      <c r="I297" s="177">
        <f t="shared" si="104"/>
        <v>0</v>
      </c>
      <c r="J297" s="177">
        <f t="shared" si="104"/>
        <v>0</v>
      </c>
    </row>
    <row r="298" spans="1:10" ht="21">
      <c r="A298" s="320"/>
      <c r="B298" s="324"/>
      <c r="C298" s="175" t="s">
        <v>31</v>
      </c>
      <c r="D298" s="177">
        <f t="shared" si="101"/>
        <v>0</v>
      </c>
      <c r="E298" s="177">
        <v>0</v>
      </c>
      <c r="F298" s="178">
        <v>0</v>
      </c>
      <c r="G298" s="177">
        <v>0</v>
      </c>
      <c r="H298" s="177">
        <v>0</v>
      </c>
      <c r="I298" s="177">
        <v>0</v>
      </c>
      <c r="J298" s="177">
        <v>0</v>
      </c>
    </row>
    <row r="299" spans="1:10" ht="21">
      <c r="A299" s="320"/>
      <c r="B299" s="324"/>
      <c r="C299" s="176" t="s">
        <v>18</v>
      </c>
      <c r="D299" s="177">
        <f t="shared" si="101"/>
        <v>0</v>
      </c>
      <c r="E299" s="177">
        <v>0</v>
      </c>
      <c r="F299" s="178">
        <v>0</v>
      </c>
      <c r="G299" s="177">
        <v>0</v>
      </c>
      <c r="H299" s="177">
        <v>0</v>
      </c>
      <c r="I299" s="177">
        <v>0</v>
      </c>
      <c r="J299" s="177">
        <v>0</v>
      </c>
    </row>
    <row r="300" spans="1:10" ht="21">
      <c r="A300" s="320"/>
      <c r="B300" s="324"/>
      <c r="C300" s="176" t="s">
        <v>19</v>
      </c>
      <c r="D300" s="177">
        <f t="shared" si="101"/>
        <v>3000</v>
      </c>
      <c r="E300" s="177">
        <v>1000</v>
      </c>
      <c r="F300" s="177">
        <v>1000</v>
      </c>
      <c r="G300" s="177">
        <v>1000</v>
      </c>
      <c r="H300" s="177">
        <v>0</v>
      </c>
      <c r="I300" s="177">
        <v>0</v>
      </c>
      <c r="J300" s="177">
        <v>0</v>
      </c>
    </row>
    <row r="301" spans="1:10" ht="21" customHeight="1">
      <c r="A301" s="320" t="s">
        <v>405</v>
      </c>
      <c r="B301" s="324" t="s">
        <v>422</v>
      </c>
      <c r="C301" s="175" t="s">
        <v>21</v>
      </c>
      <c r="D301" s="177">
        <f t="shared" si="101"/>
        <v>295.60000000000002</v>
      </c>
      <c r="E301" s="177">
        <f>E304</f>
        <v>50</v>
      </c>
      <c r="F301" s="177">
        <v>100</v>
      </c>
      <c r="G301" s="177">
        <v>100</v>
      </c>
      <c r="H301" s="177">
        <f>H302+H303+H304</f>
        <v>0</v>
      </c>
      <c r="I301" s="177">
        <v>38</v>
      </c>
      <c r="J301" s="177">
        <v>7.6</v>
      </c>
    </row>
    <row r="302" spans="1:10" ht="21">
      <c r="A302" s="320"/>
      <c r="B302" s="324"/>
      <c r="C302" s="175" t="s">
        <v>31</v>
      </c>
      <c r="D302" s="178">
        <f t="shared" si="101"/>
        <v>0</v>
      </c>
      <c r="E302" s="178">
        <v>0</v>
      </c>
      <c r="F302" s="178">
        <v>0</v>
      </c>
      <c r="G302" s="178">
        <v>0</v>
      </c>
      <c r="H302" s="178">
        <v>0</v>
      </c>
      <c r="I302" s="178">
        <v>0</v>
      </c>
      <c r="J302" s="178">
        <v>0</v>
      </c>
    </row>
    <row r="303" spans="1:10" ht="21">
      <c r="A303" s="320"/>
      <c r="B303" s="324"/>
      <c r="C303" s="176" t="s">
        <v>18</v>
      </c>
      <c r="D303" s="178">
        <f t="shared" si="101"/>
        <v>0</v>
      </c>
      <c r="E303" s="178">
        <v>0</v>
      </c>
      <c r="F303" s="178">
        <v>0</v>
      </c>
      <c r="G303" s="178">
        <v>0</v>
      </c>
      <c r="H303" s="178">
        <v>0</v>
      </c>
      <c r="I303" s="178">
        <v>0</v>
      </c>
      <c r="J303" s="178">
        <v>0</v>
      </c>
    </row>
    <row r="304" spans="1:10" ht="21">
      <c r="A304" s="320"/>
      <c r="B304" s="324"/>
      <c r="C304" s="176" t="s">
        <v>19</v>
      </c>
      <c r="D304" s="178">
        <f t="shared" si="101"/>
        <v>523.1</v>
      </c>
      <c r="E304" s="178">
        <v>50</v>
      </c>
      <c r="F304" s="178">
        <v>100</v>
      </c>
      <c r="G304" s="178">
        <v>0</v>
      </c>
      <c r="H304" s="178">
        <v>0</v>
      </c>
      <c r="I304" s="178">
        <v>365.5</v>
      </c>
      <c r="J304" s="178">
        <v>7.6</v>
      </c>
    </row>
    <row r="305" spans="1:10" ht="21">
      <c r="A305" s="320" t="s">
        <v>406</v>
      </c>
      <c r="B305" s="324" t="s">
        <v>423</v>
      </c>
      <c r="C305" s="175" t="s">
        <v>21</v>
      </c>
      <c r="D305" s="178">
        <f t="shared" si="101"/>
        <v>228.06</v>
      </c>
      <c r="E305" s="177">
        <f>E306+E307+E308</f>
        <v>57.6</v>
      </c>
      <c r="F305" s="177">
        <v>70.459999999999994</v>
      </c>
      <c r="G305" s="177">
        <v>100</v>
      </c>
      <c r="H305" s="177">
        <v>0</v>
      </c>
      <c r="I305" s="177">
        <f>I306+I307+I308</f>
        <v>0</v>
      </c>
      <c r="J305" s="177">
        <f>J306+J307+J308</f>
        <v>0</v>
      </c>
    </row>
    <row r="306" spans="1:10" ht="21">
      <c r="A306" s="320"/>
      <c r="B306" s="324"/>
      <c r="C306" s="175" t="s">
        <v>31</v>
      </c>
      <c r="D306" s="178">
        <f t="shared" si="101"/>
        <v>0</v>
      </c>
      <c r="E306" s="178">
        <v>0</v>
      </c>
      <c r="F306" s="178">
        <v>0</v>
      </c>
      <c r="G306" s="178">
        <v>0</v>
      </c>
      <c r="H306" s="178">
        <v>0</v>
      </c>
      <c r="I306" s="178">
        <v>0</v>
      </c>
      <c r="J306" s="178">
        <v>0</v>
      </c>
    </row>
    <row r="307" spans="1:10" ht="21">
      <c r="A307" s="320"/>
      <c r="B307" s="324"/>
      <c r="C307" s="176" t="s">
        <v>18</v>
      </c>
      <c r="D307" s="178">
        <f t="shared" si="101"/>
        <v>0</v>
      </c>
      <c r="E307" s="178">
        <v>0</v>
      </c>
      <c r="F307" s="178">
        <v>0</v>
      </c>
      <c r="G307" s="178">
        <v>0</v>
      </c>
      <c r="H307" s="178">
        <v>0</v>
      </c>
      <c r="I307" s="178">
        <v>0</v>
      </c>
      <c r="J307" s="178">
        <v>0</v>
      </c>
    </row>
    <row r="308" spans="1:10" ht="21">
      <c r="A308" s="320"/>
      <c r="B308" s="324"/>
      <c r="C308" s="176" t="s">
        <v>19</v>
      </c>
      <c r="D308" s="178">
        <f t="shared" si="101"/>
        <v>228.06</v>
      </c>
      <c r="E308" s="178">
        <v>57.6</v>
      </c>
      <c r="F308" s="178">
        <v>70.459999999999994</v>
      </c>
      <c r="G308" s="178">
        <v>100</v>
      </c>
      <c r="H308" s="178">
        <v>0</v>
      </c>
      <c r="I308" s="178">
        <v>0</v>
      </c>
      <c r="J308" s="178">
        <v>0</v>
      </c>
    </row>
    <row r="309" spans="1:10" ht="21" customHeight="1">
      <c r="A309" s="320" t="s">
        <v>407</v>
      </c>
      <c r="B309" s="321" t="s">
        <v>424</v>
      </c>
      <c r="C309" s="175" t="s">
        <v>21</v>
      </c>
      <c r="D309" s="178">
        <f t="shared" si="101"/>
        <v>0</v>
      </c>
      <c r="E309" s="177">
        <f t="shared" ref="E309:J309" si="105">E310+E311+E312</f>
        <v>0</v>
      </c>
      <c r="F309" s="177">
        <f t="shared" si="105"/>
        <v>0</v>
      </c>
      <c r="G309" s="177">
        <f t="shared" si="105"/>
        <v>0</v>
      </c>
      <c r="H309" s="177">
        <f t="shared" si="105"/>
        <v>0</v>
      </c>
      <c r="I309" s="177">
        <f t="shared" si="105"/>
        <v>0</v>
      </c>
      <c r="J309" s="177">
        <f t="shared" si="105"/>
        <v>0</v>
      </c>
    </row>
    <row r="310" spans="1:10" ht="21">
      <c r="A310" s="320"/>
      <c r="B310" s="322"/>
      <c r="C310" s="175" t="s">
        <v>31</v>
      </c>
      <c r="D310" s="178">
        <f t="shared" si="101"/>
        <v>0</v>
      </c>
      <c r="E310" s="178">
        <v>0</v>
      </c>
      <c r="F310" s="178">
        <v>0</v>
      </c>
      <c r="G310" s="178">
        <v>0</v>
      </c>
      <c r="H310" s="178">
        <v>0</v>
      </c>
      <c r="I310" s="178">
        <v>0</v>
      </c>
      <c r="J310" s="178">
        <v>0</v>
      </c>
    </row>
    <row r="311" spans="1:10" ht="21">
      <c r="A311" s="320"/>
      <c r="B311" s="322"/>
      <c r="C311" s="176" t="s">
        <v>18</v>
      </c>
      <c r="D311" s="178">
        <f t="shared" si="101"/>
        <v>0</v>
      </c>
      <c r="E311" s="178">
        <v>0</v>
      </c>
      <c r="F311" s="178">
        <v>0</v>
      </c>
      <c r="G311" s="178">
        <v>0</v>
      </c>
      <c r="H311" s="178">
        <v>0</v>
      </c>
      <c r="I311" s="178">
        <v>0</v>
      </c>
      <c r="J311" s="178">
        <v>0</v>
      </c>
    </row>
    <row r="312" spans="1:10" ht="21">
      <c r="A312" s="320"/>
      <c r="B312" s="323"/>
      <c r="C312" s="176" t="s">
        <v>19</v>
      </c>
      <c r="D312" s="178">
        <f t="shared" si="101"/>
        <v>0</v>
      </c>
      <c r="E312" s="178">
        <v>0</v>
      </c>
      <c r="F312" s="178">
        <v>0</v>
      </c>
      <c r="G312" s="178">
        <v>0</v>
      </c>
      <c r="H312" s="178">
        <v>0</v>
      </c>
      <c r="I312" s="178">
        <v>0</v>
      </c>
      <c r="J312" s="178">
        <v>0</v>
      </c>
    </row>
    <row r="313" spans="1:10" ht="21" customHeight="1">
      <c r="A313" s="320" t="s">
        <v>408</v>
      </c>
      <c r="B313" s="324" t="s">
        <v>425</v>
      </c>
      <c r="C313" s="175" t="s">
        <v>21</v>
      </c>
      <c r="D313" s="177">
        <f t="shared" ref="D313:J313" si="106">D314+D315+D316</f>
        <v>1770.05</v>
      </c>
      <c r="E313" s="177">
        <f t="shared" si="106"/>
        <v>0</v>
      </c>
      <c r="F313" s="177">
        <f t="shared" si="106"/>
        <v>0</v>
      </c>
      <c r="G313" s="177">
        <f t="shared" si="106"/>
        <v>0</v>
      </c>
      <c r="H313" s="177">
        <f t="shared" si="106"/>
        <v>0</v>
      </c>
      <c r="I313" s="177">
        <f t="shared" si="106"/>
        <v>0</v>
      </c>
      <c r="J313" s="177">
        <f t="shared" si="106"/>
        <v>0</v>
      </c>
    </row>
    <row r="314" spans="1:10" ht="21">
      <c r="A314" s="320"/>
      <c r="B314" s="324"/>
      <c r="C314" s="175" t="s">
        <v>31</v>
      </c>
      <c r="D314" s="177">
        <f t="shared" ref="D314:J315" si="107">D378</f>
        <v>0</v>
      </c>
      <c r="E314" s="177">
        <f t="shared" si="107"/>
        <v>0</v>
      </c>
      <c r="F314" s="177">
        <f t="shared" si="107"/>
        <v>0</v>
      </c>
      <c r="G314" s="177">
        <f t="shared" si="107"/>
        <v>0</v>
      </c>
      <c r="H314" s="177">
        <f t="shared" si="107"/>
        <v>0</v>
      </c>
      <c r="I314" s="177">
        <f t="shared" si="107"/>
        <v>0</v>
      </c>
      <c r="J314" s="177">
        <f t="shared" si="107"/>
        <v>0</v>
      </c>
    </row>
    <row r="315" spans="1:10" ht="21">
      <c r="A315" s="320"/>
      <c r="B315" s="324"/>
      <c r="C315" s="176" t="s">
        <v>18</v>
      </c>
      <c r="D315" s="177">
        <f t="shared" si="107"/>
        <v>0</v>
      </c>
      <c r="E315" s="177">
        <f t="shared" si="107"/>
        <v>0</v>
      </c>
      <c r="F315" s="177">
        <f t="shared" si="107"/>
        <v>0</v>
      </c>
      <c r="G315" s="177">
        <f t="shared" si="107"/>
        <v>0</v>
      </c>
      <c r="H315" s="177">
        <f t="shared" si="107"/>
        <v>0</v>
      </c>
      <c r="I315" s="177">
        <f t="shared" si="107"/>
        <v>0</v>
      </c>
      <c r="J315" s="177">
        <f t="shared" si="107"/>
        <v>0</v>
      </c>
    </row>
    <row r="316" spans="1:10" ht="21">
      <c r="A316" s="320"/>
      <c r="B316" s="324"/>
      <c r="C316" s="176" t="s">
        <v>19</v>
      </c>
      <c r="D316" s="177">
        <f t="shared" ref="D316:J316" si="108">D380</f>
        <v>1770.05</v>
      </c>
      <c r="E316" s="177">
        <v>0</v>
      </c>
      <c r="F316" s="177">
        <f t="shared" si="108"/>
        <v>0</v>
      </c>
      <c r="G316" s="177">
        <f t="shared" si="108"/>
        <v>0</v>
      </c>
      <c r="H316" s="177">
        <v>0</v>
      </c>
      <c r="I316" s="177">
        <f t="shared" si="108"/>
        <v>0</v>
      </c>
      <c r="J316" s="177">
        <f t="shared" si="108"/>
        <v>0</v>
      </c>
    </row>
    <row r="317" spans="1:10" ht="21" customHeight="1">
      <c r="A317" s="320" t="s">
        <v>409</v>
      </c>
      <c r="B317" s="324" t="s">
        <v>426</v>
      </c>
      <c r="C317" s="175" t="s">
        <v>21</v>
      </c>
      <c r="D317" s="177">
        <f t="shared" ref="D317:J317" si="109">D318+D319+D320</f>
        <v>1293.9000000000001</v>
      </c>
      <c r="E317" s="177">
        <f t="shared" si="109"/>
        <v>0</v>
      </c>
      <c r="F317" s="177">
        <f t="shared" si="109"/>
        <v>0</v>
      </c>
      <c r="G317" s="177">
        <f t="shared" si="109"/>
        <v>0</v>
      </c>
      <c r="H317" s="177">
        <f t="shared" si="109"/>
        <v>0</v>
      </c>
      <c r="I317" s="177">
        <f t="shared" si="109"/>
        <v>0</v>
      </c>
      <c r="J317" s="177">
        <f t="shared" si="109"/>
        <v>0</v>
      </c>
    </row>
    <row r="318" spans="1:10" ht="21">
      <c r="A318" s="320"/>
      <c r="B318" s="324"/>
      <c r="C318" s="175" t="s">
        <v>31</v>
      </c>
      <c r="D318" s="177">
        <f t="shared" ref="D318:J318" si="110">D382</f>
        <v>0</v>
      </c>
      <c r="E318" s="177">
        <f t="shared" si="110"/>
        <v>0</v>
      </c>
      <c r="F318" s="177">
        <f t="shared" si="110"/>
        <v>0</v>
      </c>
      <c r="G318" s="177">
        <f t="shared" si="110"/>
        <v>0</v>
      </c>
      <c r="H318" s="177">
        <f t="shared" si="110"/>
        <v>0</v>
      </c>
      <c r="I318" s="177">
        <f t="shared" si="110"/>
        <v>0</v>
      </c>
      <c r="J318" s="177">
        <f t="shared" si="110"/>
        <v>0</v>
      </c>
    </row>
    <row r="319" spans="1:10" ht="21">
      <c r="A319" s="320"/>
      <c r="B319" s="324"/>
      <c r="C319" s="176" t="s">
        <v>18</v>
      </c>
      <c r="D319" s="177">
        <f t="shared" ref="D319:G319" si="111">D383</f>
        <v>1293.9000000000001</v>
      </c>
      <c r="E319" s="177">
        <f t="shared" si="111"/>
        <v>0</v>
      </c>
      <c r="F319" s="177">
        <f t="shared" si="111"/>
        <v>0</v>
      </c>
      <c r="G319" s="177">
        <f t="shared" si="111"/>
        <v>0</v>
      </c>
      <c r="H319" s="177">
        <v>0</v>
      </c>
      <c r="I319" s="177">
        <v>0</v>
      </c>
      <c r="J319" s="177">
        <v>0</v>
      </c>
    </row>
    <row r="320" spans="1:10" ht="21">
      <c r="A320" s="320"/>
      <c r="B320" s="324"/>
      <c r="C320" s="176" t="s">
        <v>19</v>
      </c>
      <c r="D320" s="177">
        <f t="shared" ref="D320" si="112">D384</f>
        <v>0</v>
      </c>
      <c r="E320" s="177">
        <v>0</v>
      </c>
      <c r="F320" s="177">
        <f t="shared" ref="F320:J320" si="113">F384</f>
        <v>0</v>
      </c>
      <c r="G320" s="177">
        <f t="shared" si="113"/>
        <v>0</v>
      </c>
      <c r="H320" s="177">
        <f t="shared" si="113"/>
        <v>0</v>
      </c>
      <c r="I320" s="177">
        <f t="shared" si="113"/>
        <v>0</v>
      </c>
      <c r="J320" s="177">
        <f t="shared" si="113"/>
        <v>0</v>
      </c>
    </row>
    <row r="321" spans="1:10" ht="21" customHeight="1">
      <c r="A321" s="320" t="s">
        <v>410</v>
      </c>
      <c r="B321" s="324" t="s">
        <v>427</v>
      </c>
      <c r="C321" s="175" t="s">
        <v>21</v>
      </c>
      <c r="D321" s="177">
        <f t="shared" ref="D321:J321" si="114">D322+D323+D324</f>
        <v>0</v>
      </c>
      <c r="E321" s="177">
        <f t="shared" si="114"/>
        <v>0</v>
      </c>
      <c r="F321" s="177">
        <f t="shared" si="114"/>
        <v>0</v>
      </c>
      <c r="G321" s="177">
        <f t="shared" si="114"/>
        <v>0</v>
      </c>
      <c r="H321" s="177">
        <f t="shared" si="114"/>
        <v>0</v>
      </c>
      <c r="I321" s="177">
        <f t="shared" si="114"/>
        <v>0</v>
      </c>
      <c r="J321" s="177">
        <f t="shared" si="114"/>
        <v>0</v>
      </c>
    </row>
    <row r="322" spans="1:10" ht="21">
      <c r="A322" s="320"/>
      <c r="B322" s="324"/>
      <c r="C322" s="175" t="s">
        <v>31</v>
      </c>
      <c r="D322" s="177">
        <f t="shared" ref="D322:J322" si="115">D386</f>
        <v>0</v>
      </c>
      <c r="E322" s="177">
        <f t="shared" si="115"/>
        <v>0</v>
      </c>
      <c r="F322" s="177">
        <f t="shared" si="115"/>
        <v>0</v>
      </c>
      <c r="G322" s="177">
        <f t="shared" si="115"/>
        <v>0</v>
      </c>
      <c r="H322" s="177">
        <f t="shared" si="115"/>
        <v>0</v>
      </c>
      <c r="I322" s="177">
        <f t="shared" si="115"/>
        <v>0</v>
      </c>
      <c r="J322" s="177">
        <f t="shared" si="115"/>
        <v>0</v>
      </c>
    </row>
    <row r="323" spans="1:10" ht="21">
      <c r="A323" s="320"/>
      <c r="B323" s="324"/>
      <c r="C323" s="176" t="s">
        <v>18</v>
      </c>
      <c r="D323" s="177">
        <f t="shared" ref="D323:J323" si="116">D387</f>
        <v>0</v>
      </c>
      <c r="E323" s="177">
        <f t="shared" si="116"/>
        <v>0</v>
      </c>
      <c r="F323" s="177">
        <f t="shared" si="116"/>
        <v>0</v>
      </c>
      <c r="G323" s="177">
        <f t="shared" si="116"/>
        <v>0</v>
      </c>
      <c r="H323" s="177">
        <v>0</v>
      </c>
      <c r="I323" s="177">
        <f t="shared" si="116"/>
        <v>0</v>
      </c>
      <c r="J323" s="177">
        <f t="shared" si="116"/>
        <v>0</v>
      </c>
    </row>
    <row r="324" spans="1:10" ht="21">
      <c r="A324" s="320"/>
      <c r="B324" s="324"/>
      <c r="C324" s="176" t="s">
        <v>19</v>
      </c>
      <c r="D324" s="177">
        <f t="shared" ref="D324" si="117">D388</f>
        <v>0</v>
      </c>
      <c r="E324" s="177">
        <v>0</v>
      </c>
      <c r="F324" s="177">
        <f t="shared" ref="F324:J324" si="118">F388</f>
        <v>0</v>
      </c>
      <c r="G324" s="177">
        <f t="shared" si="118"/>
        <v>0</v>
      </c>
      <c r="H324" s="177">
        <v>0</v>
      </c>
      <c r="I324" s="177">
        <f t="shared" si="118"/>
        <v>0</v>
      </c>
      <c r="J324" s="177">
        <f t="shared" si="118"/>
        <v>0</v>
      </c>
    </row>
    <row r="325" spans="1:10" ht="21" customHeight="1">
      <c r="A325" s="320" t="s">
        <v>411</v>
      </c>
      <c r="B325" s="324" t="s">
        <v>428</v>
      </c>
      <c r="C325" s="175" t="s">
        <v>21</v>
      </c>
      <c r="D325" s="177">
        <f t="shared" ref="D325:J325" si="119">D326+D327+D328</f>
        <v>74662.219999999987</v>
      </c>
      <c r="E325" s="177">
        <f t="shared" si="119"/>
        <v>9499.2000000000007</v>
      </c>
      <c r="F325" s="177">
        <f t="shared" si="119"/>
        <v>10934.66</v>
      </c>
      <c r="G325" s="177">
        <f t="shared" si="119"/>
        <v>11000</v>
      </c>
      <c r="H325" s="177">
        <f t="shared" si="119"/>
        <v>0</v>
      </c>
      <c r="I325" s="177">
        <f t="shared" si="119"/>
        <v>0</v>
      </c>
      <c r="J325" s="177">
        <f t="shared" si="119"/>
        <v>0</v>
      </c>
    </row>
    <row r="326" spans="1:10" ht="21">
      <c r="A326" s="320"/>
      <c r="B326" s="324"/>
      <c r="C326" s="175" t="s">
        <v>31</v>
      </c>
      <c r="D326" s="177">
        <f t="shared" ref="D326:G326" si="120">D401</f>
        <v>73493.709999999992</v>
      </c>
      <c r="E326" s="177">
        <f t="shared" si="120"/>
        <v>9499.2000000000007</v>
      </c>
      <c r="F326" s="177">
        <f t="shared" si="120"/>
        <v>10764.66</v>
      </c>
      <c r="G326" s="177">
        <f t="shared" si="120"/>
        <v>11000</v>
      </c>
      <c r="H326" s="177">
        <v>0</v>
      </c>
      <c r="I326" s="177">
        <v>0</v>
      </c>
      <c r="J326" s="177">
        <v>0</v>
      </c>
    </row>
    <row r="327" spans="1:10" ht="21">
      <c r="A327" s="320"/>
      <c r="B327" s="324"/>
      <c r="C327" s="176" t="s">
        <v>18</v>
      </c>
      <c r="D327" s="177">
        <f t="shared" ref="D327:J327" si="121">D402</f>
        <v>0</v>
      </c>
      <c r="E327" s="177">
        <f t="shared" si="121"/>
        <v>0</v>
      </c>
      <c r="F327" s="177">
        <f t="shared" si="121"/>
        <v>0</v>
      </c>
      <c r="G327" s="177">
        <f t="shared" si="121"/>
        <v>0</v>
      </c>
      <c r="H327" s="177">
        <v>0</v>
      </c>
      <c r="I327" s="177">
        <f t="shared" si="121"/>
        <v>0</v>
      </c>
      <c r="J327" s="177">
        <f t="shared" si="121"/>
        <v>0</v>
      </c>
    </row>
    <row r="328" spans="1:10" ht="21">
      <c r="A328" s="320"/>
      <c r="B328" s="324"/>
      <c r="C328" s="176" t="s">
        <v>19</v>
      </c>
      <c r="D328" s="177">
        <f t="shared" ref="D328" si="122">D403</f>
        <v>1168.51</v>
      </c>
      <c r="E328" s="177">
        <v>0</v>
      </c>
      <c r="F328" s="177">
        <f t="shared" ref="F328:J328" si="123">F403</f>
        <v>170</v>
      </c>
      <c r="G328" s="177">
        <f t="shared" si="123"/>
        <v>0</v>
      </c>
      <c r="H328" s="177">
        <v>0</v>
      </c>
      <c r="I328" s="177">
        <f t="shared" si="123"/>
        <v>0</v>
      </c>
      <c r="J328" s="177">
        <f t="shared" si="123"/>
        <v>0</v>
      </c>
    </row>
    <row r="329" spans="1:10" ht="21" customHeight="1">
      <c r="A329" s="320" t="s">
        <v>412</v>
      </c>
      <c r="B329" s="324" t="s">
        <v>429</v>
      </c>
      <c r="C329" s="175" t="s">
        <v>21</v>
      </c>
      <c r="D329" s="177">
        <f t="shared" ref="D329:J329" si="124">D330+D331+D332</f>
        <v>67139.899999999994</v>
      </c>
      <c r="E329" s="177">
        <f t="shared" si="124"/>
        <v>8499.2000000000007</v>
      </c>
      <c r="F329" s="177">
        <f t="shared" si="124"/>
        <v>9594.66</v>
      </c>
      <c r="G329" s="177">
        <f t="shared" si="124"/>
        <v>10000</v>
      </c>
      <c r="H329" s="177">
        <f t="shared" si="124"/>
        <v>0</v>
      </c>
      <c r="I329" s="177">
        <f t="shared" si="124"/>
        <v>0</v>
      </c>
      <c r="J329" s="177">
        <f t="shared" si="124"/>
        <v>0</v>
      </c>
    </row>
    <row r="330" spans="1:10" ht="21">
      <c r="A330" s="320"/>
      <c r="B330" s="324"/>
      <c r="C330" s="175" t="s">
        <v>31</v>
      </c>
      <c r="D330" s="177">
        <f t="shared" ref="D330:G330" si="125">D405</f>
        <v>67139.899999999994</v>
      </c>
      <c r="E330" s="177">
        <f t="shared" si="125"/>
        <v>8499.2000000000007</v>
      </c>
      <c r="F330" s="177">
        <f t="shared" si="125"/>
        <v>9594.66</v>
      </c>
      <c r="G330" s="177">
        <f t="shared" si="125"/>
        <v>10000</v>
      </c>
      <c r="H330" s="177">
        <v>0</v>
      </c>
      <c r="I330" s="177">
        <v>0</v>
      </c>
      <c r="J330" s="177">
        <v>0</v>
      </c>
    </row>
    <row r="331" spans="1:10" ht="21">
      <c r="A331" s="320"/>
      <c r="B331" s="324"/>
      <c r="C331" s="176" t="s">
        <v>18</v>
      </c>
      <c r="D331" s="177">
        <f t="shared" ref="D331:H331" si="126">D406</f>
        <v>0</v>
      </c>
      <c r="E331" s="177">
        <f t="shared" si="126"/>
        <v>0</v>
      </c>
      <c r="F331" s="177">
        <f t="shared" si="126"/>
        <v>0</v>
      </c>
      <c r="G331" s="177">
        <f t="shared" si="126"/>
        <v>0</v>
      </c>
      <c r="H331" s="177">
        <f t="shared" si="126"/>
        <v>0</v>
      </c>
      <c r="I331" s="177">
        <v>0</v>
      </c>
      <c r="J331" s="177">
        <v>0</v>
      </c>
    </row>
    <row r="332" spans="1:10" ht="21">
      <c r="A332" s="320"/>
      <c r="B332" s="324"/>
      <c r="C332" s="176" t="s">
        <v>19</v>
      </c>
      <c r="D332" s="177">
        <f t="shared" ref="D332" si="127">D407</f>
        <v>0</v>
      </c>
      <c r="E332" s="177">
        <v>0</v>
      </c>
      <c r="F332" s="177">
        <f t="shared" ref="F332:J332" si="128">F407</f>
        <v>0</v>
      </c>
      <c r="G332" s="177">
        <f t="shared" si="128"/>
        <v>0</v>
      </c>
      <c r="H332" s="177">
        <v>0</v>
      </c>
      <c r="I332" s="177">
        <f t="shared" si="128"/>
        <v>0</v>
      </c>
      <c r="J332" s="177">
        <f t="shared" si="128"/>
        <v>0</v>
      </c>
    </row>
    <row r="333" spans="1:10" ht="21" customHeight="1">
      <c r="A333" s="320" t="s">
        <v>413</v>
      </c>
      <c r="B333" s="324" t="s">
        <v>430</v>
      </c>
      <c r="C333" s="175" t="s">
        <v>21</v>
      </c>
      <c r="D333" s="177">
        <f t="shared" ref="D333:J333" si="129">D334+D335+D336</f>
        <v>6183.81</v>
      </c>
      <c r="E333" s="177">
        <f t="shared" si="129"/>
        <v>1000</v>
      </c>
      <c r="F333" s="177">
        <f t="shared" si="129"/>
        <v>1000</v>
      </c>
      <c r="G333" s="177">
        <f t="shared" si="129"/>
        <v>1000</v>
      </c>
      <c r="H333" s="177">
        <f t="shared" si="129"/>
        <v>0</v>
      </c>
      <c r="I333" s="177">
        <f t="shared" si="129"/>
        <v>0</v>
      </c>
      <c r="J333" s="177">
        <f t="shared" si="129"/>
        <v>0</v>
      </c>
    </row>
    <row r="334" spans="1:10" ht="21">
      <c r="A334" s="320"/>
      <c r="B334" s="324"/>
      <c r="C334" s="175" t="s">
        <v>31</v>
      </c>
      <c r="D334" s="177">
        <f t="shared" ref="D334:G334" si="130">D409</f>
        <v>5015.3</v>
      </c>
      <c r="E334" s="177">
        <f t="shared" si="130"/>
        <v>1000</v>
      </c>
      <c r="F334" s="177">
        <f t="shared" si="130"/>
        <v>1000</v>
      </c>
      <c r="G334" s="177">
        <f t="shared" si="130"/>
        <v>1000</v>
      </c>
      <c r="H334" s="177">
        <v>0</v>
      </c>
      <c r="I334" s="177">
        <v>0</v>
      </c>
      <c r="J334" s="177">
        <v>0</v>
      </c>
    </row>
    <row r="335" spans="1:10" ht="21">
      <c r="A335" s="320"/>
      <c r="B335" s="324"/>
      <c r="C335" s="176" t="s">
        <v>18</v>
      </c>
      <c r="D335" s="177">
        <f t="shared" ref="D335:J335" si="131">D410</f>
        <v>0</v>
      </c>
      <c r="E335" s="177">
        <f t="shared" si="131"/>
        <v>0</v>
      </c>
      <c r="F335" s="177">
        <f t="shared" si="131"/>
        <v>0</v>
      </c>
      <c r="G335" s="177">
        <f t="shared" si="131"/>
        <v>0</v>
      </c>
      <c r="H335" s="177">
        <v>0</v>
      </c>
      <c r="I335" s="177">
        <f t="shared" si="131"/>
        <v>0</v>
      </c>
      <c r="J335" s="177">
        <f t="shared" si="131"/>
        <v>0</v>
      </c>
    </row>
    <row r="336" spans="1:10" ht="21">
      <c r="A336" s="320"/>
      <c r="B336" s="324"/>
      <c r="C336" s="176" t="s">
        <v>19</v>
      </c>
      <c r="D336" s="177">
        <f t="shared" ref="D336" si="132">D411</f>
        <v>1168.51</v>
      </c>
      <c r="E336" s="177">
        <v>0</v>
      </c>
      <c r="F336" s="177">
        <f t="shared" ref="F336:J336" si="133">F411</f>
        <v>0</v>
      </c>
      <c r="G336" s="177">
        <f t="shared" si="133"/>
        <v>0</v>
      </c>
      <c r="H336" s="177">
        <v>0</v>
      </c>
      <c r="I336" s="177">
        <f t="shared" si="133"/>
        <v>0</v>
      </c>
      <c r="J336" s="177">
        <f t="shared" si="133"/>
        <v>0</v>
      </c>
    </row>
    <row r="337" spans="1:10" ht="21" customHeight="1">
      <c r="A337" s="320" t="s">
        <v>414</v>
      </c>
      <c r="B337" s="324" t="s">
        <v>431</v>
      </c>
      <c r="C337" s="175" t="s">
        <v>21</v>
      </c>
      <c r="D337" s="177">
        <f t="shared" ref="D337:J337" si="134">D338+D339+D340</f>
        <v>0</v>
      </c>
      <c r="E337" s="177">
        <f t="shared" si="134"/>
        <v>0</v>
      </c>
      <c r="F337" s="177">
        <f t="shared" si="134"/>
        <v>0</v>
      </c>
      <c r="G337" s="177">
        <f t="shared" si="134"/>
        <v>0</v>
      </c>
      <c r="H337" s="177">
        <f t="shared" si="134"/>
        <v>0</v>
      </c>
      <c r="I337" s="177">
        <f t="shared" si="134"/>
        <v>0</v>
      </c>
      <c r="J337" s="177">
        <f t="shared" si="134"/>
        <v>0</v>
      </c>
    </row>
    <row r="338" spans="1:10" ht="21">
      <c r="A338" s="320"/>
      <c r="B338" s="324"/>
      <c r="C338" s="175" t="s">
        <v>31</v>
      </c>
      <c r="D338" s="177">
        <f t="shared" ref="D338:J338" si="135">D413</f>
        <v>0</v>
      </c>
      <c r="E338" s="177">
        <f t="shared" si="135"/>
        <v>0</v>
      </c>
      <c r="F338" s="177">
        <f t="shared" si="135"/>
        <v>0</v>
      </c>
      <c r="G338" s="177">
        <f t="shared" si="135"/>
        <v>0</v>
      </c>
      <c r="H338" s="177">
        <f t="shared" si="135"/>
        <v>0</v>
      </c>
      <c r="I338" s="177">
        <f t="shared" si="135"/>
        <v>0</v>
      </c>
      <c r="J338" s="177">
        <f t="shared" si="135"/>
        <v>0</v>
      </c>
    </row>
    <row r="339" spans="1:10" ht="21">
      <c r="A339" s="320"/>
      <c r="B339" s="324"/>
      <c r="C339" s="176" t="s">
        <v>18</v>
      </c>
      <c r="D339" s="177">
        <f t="shared" ref="D339:J339" si="136">D414</f>
        <v>0</v>
      </c>
      <c r="E339" s="177">
        <f t="shared" si="136"/>
        <v>0</v>
      </c>
      <c r="F339" s="177">
        <f t="shared" si="136"/>
        <v>0</v>
      </c>
      <c r="G339" s="177">
        <f t="shared" si="136"/>
        <v>0</v>
      </c>
      <c r="H339" s="177">
        <f t="shared" si="136"/>
        <v>0</v>
      </c>
      <c r="I339" s="177">
        <f t="shared" si="136"/>
        <v>0</v>
      </c>
      <c r="J339" s="177">
        <f t="shared" si="136"/>
        <v>0</v>
      </c>
    </row>
    <row r="340" spans="1:10" ht="21">
      <c r="A340" s="320"/>
      <c r="B340" s="324"/>
      <c r="C340" s="176" t="s">
        <v>19</v>
      </c>
      <c r="D340" s="177">
        <f t="shared" ref="D340" si="137">D415</f>
        <v>0</v>
      </c>
      <c r="E340" s="177">
        <v>0</v>
      </c>
      <c r="F340" s="177">
        <f t="shared" ref="F340:J340" si="138">F415</f>
        <v>0</v>
      </c>
      <c r="G340" s="177">
        <f t="shared" si="138"/>
        <v>0</v>
      </c>
      <c r="H340" s="177">
        <f t="shared" si="138"/>
        <v>0</v>
      </c>
      <c r="I340" s="177">
        <f t="shared" si="138"/>
        <v>0</v>
      </c>
      <c r="J340" s="177">
        <f t="shared" si="138"/>
        <v>0</v>
      </c>
    </row>
    <row r="341" spans="1:10" ht="21" customHeight="1">
      <c r="A341" s="320" t="s">
        <v>415</v>
      </c>
      <c r="B341" s="324" t="s">
        <v>432</v>
      </c>
      <c r="C341" s="175" t="s">
        <v>21</v>
      </c>
      <c r="D341" s="177">
        <f t="shared" ref="D341:J341" si="139">D342+D343+D344</f>
        <v>0</v>
      </c>
      <c r="E341" s="177">
        <f t="shared" si="139"/>
        <v>0</v>
      </c>
      <c r="F341" s="177">
        <f t="shared" si="139"/>
        <v>0</v>
      </c>
      <c r="G341" s="177">
        <f t="shared" si="139"/>
        <v>0</v>
      </c>
      <c r="H341" s="177">
        <f t="shared" si="139"/>
        <v>0</v>
      </c>
      <c r="I341" s="177">
        <f t="shared" si="139"/>
        <v>0</v>
      </c>
      <c r="J341" s="177">
        <f t="shared" si="139"/>
        <v>0</v>
      </c>
    </row>
    <row r="342" spans="1:10" ht="21">
      <c r="A342" s="320"/>
      <c r="B342" s="324"/>
      <c r="C342" s="175" t="s">
        <v>31</v>
      </c>
      <c r="D342" s="177">
        <f t="shared" ref="D342:J342" si="140">D417</f>
        <v>0</v>
      </c>
      <c r="E342" s="177">
        <f t="shared" si="140"/>
        <v>0</v>
      </c>
      <c r="F342" s="177">
        <f t="shared" si="140"/>
        <v>0</v>
      </c>
      <c r="G342" s="177">
        <f t="shared" si="140"/>
        <v>0</v>
      </c>
      <c r="H342" s="177">
        <f t="shared" si="140"/>
        <v>0</v>
      </c>
      <c r="I342" s="177">
        <f t="shared" si="140"/>
        <v>0</v>
      </c>
      <c r="J342" s="177">
        <f t="shared" si="140"/>
        <v>0</v>
      </c>
    </row>
    <row r="343" spans="1:10" ht="21">
      <c r="A343" s="320"/>
      <c r="B343" s="324"/>
      <c r="C343" s="176" t="s">
        <v>18</v>
      </c>
      <c r="D343" s="177">
        <f t="shared" ref="D343:J343" si="141">D418</f>
        <v>0</v>
      </c>
      <c r="E343" s="177">
        <f t="shared" si="141"/>
        <v>0</v>
      </c>
      <c r="F343" s="177">
        <f t="shared" si="141"/>
        <v>0</v>
      </c>
      <c r="G343" s="177">
        <f t="shared" si="141"/>
        <v>0</v>
      </c>
      <c r="H343" s="177">
        <f t="shared" si="141"/>
        <v>0</v>
      </c>
      <c r="I343" s="177">
        <f t="shared" si="141"/>
        <v>0</v>
      </c>
      <c r="J343" s="177">
        <f t="shared" si="141"/>
        <v>0</v>
      </c>
    </row>
    <row r="344" spans="1:10" ht="21">
      <c r="A344" s="320"/>
      <c r="B344" s="324"/>
      <c r="C344" s="176" t="s">
        <v>19</v>
      </c>
      <c r="D344" s="177">
        <f t="shared" ref="D344" si="142">D419</f>
        <v>0</v>
      </c>
      <c r="E344" s="177">
        <v>0</v>
      </c>
      <c r="F344" s="177">
        <f t="shared" ref="F344:J344" si="143">F419</f>
        <v>0</v>
      </c>
      <c r="G344" s="177">
        <f t="shared" si="143"/>
        <v>0</v>
      </c>
      <c r="H344" s="177">
        <f t="shared" si="143"/>
        <v>0</v>
      </c>
      <c r="I344" s="177">
        <f t="shared" si="143"/>
        <v>0</v>
      </c>
      <c r="J344" s="177">
        <f t="shared" si="143"/>
        <v>0</v>
      </c>
    </row>
    <row r="345" spans="1:10" ht="21" customHeight="1">
      <c r="A345" s="320" t="s">
        <v>416</v>
      </c>
      <c r="B345" s="324" t="s">
        <v>433</v>
      </c>
      <c r="C345" s="175" t="s">
        <v>21</v>
      </c>
      <c r="D345" s="177">
        <f t="shared" ref="D345:J345" si="144">D346+D347+D348</f>
        <v>0</v>
      </c>
      <c r="E345" s="177">
        <f t="shared" si="144"/>
        <v>0</v>
      </c>
      <c r="F345" s="177">
        <f t="shared" si="144"/>
        <v>0</v>
      </c>
      <c r="G345" s="177">
        <f t="shared" si="144"/>
        <v>0</v>
      </c>
      <c r="H345" s="177">
        <f t="shared" si="144"/>
        <v>0</v>
      </c>
      <c r="I345" s="177">
        <f t="shared" si="144"/>
        <v>0</v>
      </c>
      <c r="J345" s="177">
        <f t="shared" si="144"/>
        <v>0</v>
      </c>
    </row>
    <row r="346" spans="1:10" ht="21">
      <c r="A346" s="320"/>
      <c r="B346" s="324"/>
      <c r="C346" s="175" t="s">
        <v>31</v>
      </c>
      <c r="D346" s="177">
        <f t="shared" ref="D346:J346" si="145">D421</f>
        <v>0</v>
      </c>
      <c r="E346" s="177">
        <f t="shared" si="145"/>
        <v>0</v>
      </c>
      <c r="F346" s="177">
        <f t="shared" si="145"/>
        <v>0</v>
      </c>
      <c r="G346" s="177">
        <f t="shared" si="145"/>
        <v>0</v>
      </c>
      <c r="H346" s="177">
        <f t="shared" si="145"/>
        <v>0</v>
      </c>
      <c r="I346" s="177">
        <f t="shared" si="145"/>
        <v>0</v>
      </c>
      <c r="J346" s="177">
        <f t="shared" si="145"/>
        <v>0</v>
      </c>
    </row>
    <row r="347" spans="1:10" ht="21">
      <c r="A347" s="320"/>
      <c r="B347" s="324"/>
      <c r="C347" s="176" t="s">
        <v>18</v>
      </c>
      <c r="D347" s="177">
        <f t="shared" ref="D347:J347" si="146">D422</f>
        <v>0</v>
      </c>
      <c r="E347" s="177">
        <f t="shared" si="146"/>
        <v>0</v>
      </c>
      <c r="F347" s="177">
        <f t="shared" si="146"/>
        <v>0</v>
      </c>
      <c r="G347" s="177">
        <f t="shared" si="146"/>
        <v>0</v>
      </c>
      <c r="H347" s="177">
        <f t="shared" si="146"/>
        <v>0</v>
      </c>
      <c r="I347" s="177">
        <f t="shared" si="146"/>
        <v>0</v>
      </c>
      <c r="J347" s="177">
        <f t="shared" si="146"/>
        <v>0</v>
      </c>
    </row>
    <row r="348" spans="1:10" ht="21">
      <c r="A348" s="320"/>
      <c r="B348" s="324"/>
      <c r="C348" s="176" t="s">
        <v>19</v>
      </c>
      <c r="D348" s="177">
        <f t="shared" ref="D348" si="147">D423</f>
        <v>0</v>
      </c>
      <c r="E348" s="177">
        <v>0</v>
      </c>
      <c r="F348" s="177">
        <f t="shared" ref="F348:J348" si="148">F423</f>
        <v>0</v>
      </c>
      <c r="G348" s="177">
        <f t="shared" si="148"/>
        <v>0</v>
      </c>
      <c r="H348" s="177">
        <f t="shared" si="148"/>
        <v>0</v>
      </c>
      <c r="I348" s="177">
        <f t="shared" si="148"/>
        <v>0</v>
      </c>
      <c r="J348" s="177">
        <f t="shared" si="148"/>
        <v>0</v>
      </c>
    </row>
    <row r="349" spans="1:10" ht="21" customHeight="1">
      <c r="A349" s="320" t="s">
        <v>417</v>
      </c>
      <c r="B349" s="324" t="s">
        <v>434</v>
      </c>
      <c r="C349" s="175" t="s">
        <v>21</v>
      </c>
      <c r="D349" s="177">
        <f t="shared" ref="D349:J349" si="149">D350+D351+D352</f>
        <v>0</v>
      </c>
      <c r="E349" s="177">
        <f t="shared" si="149"/>
        <v>0</v>
      </c>
      <c r="F349" s="177">
        <f t="shared" si="149"/>
        <v>0</v>
      </c>
      <c r="G349" s="177">
        <f t="shared" si="149"/>
        <v>0</v>
      </c>
      <c r="H349" s="177">
        <f t="shared" si="149"/>
        <v>0</v>
      </c>
      <c r="I349" s="177">
        <f t="shared" si="149"/>
        <v>0</v>
      </c>
      <c r="J349" s="177">
        <f t="shared" si="149"/>
        <v>0</v>
      </c>
    </row>
    <row r="350" spans="1:10" ht="21">
      <c r="A350" s="320"/>
      <c r="B350" s="324"/>
      <c r="C350" s="175" t="s">
        <v>31</v>
      </c>
      <c r="D350" s="177">
        <f t="shared" ref="D350:J350" si="150">D425</f>
        <v>0</v>
      </c>
      <c r="E350" s="177">
        <f t="shared" si="150"/>
        <v>0</v>
      </c>
      <c r="F350" s="177">
        <f t="shared" si="150"/>
        <v>0</v>
      </c>
      <c r="G350" s="177">
        <f t="shared" si="150"/>
        <v>0</v>
      </c>
      <c r="H350" s="177">
        <f t="shared" si="150"/>
        <v>0</v>
      </c>
      <c r="I350" s="177">
        <f t="shared" si="150"/>
        <v>0</v>
      </c>
      <c r="J350" s="177">
        <f t="shared" si="150"/>
        <v>0</v>
      </c>
    </row>
    <row r="351" spans="1:10" ht="21">
      <c r="A351" s="320"/>
      <c r="B351" s="324"/>
      <c r="C351" s="176" t="s">
        <v>18</v>
      </c>
      <c r="D351" s="177">
        <f t="shared" ref="D351:J351" si="151">D426</f>
        <v>0</v>
      </c>
      <c r="E351" s="177">
        <f t="shared" si="151"/>
        <v>0</v>
      </c>
      <c r="F351" s="177">
        <f t="shared" si="151"/>
        <v>0</v>
      </c>
      <c r="G351" s="177">
        <f t="shared" si="151"/>
        <v>0</v>
      </c>
      <c r="H351" s="177">
        <f t="shared" si="151"/>
        <v>0</v>
      </c>
      <c r="I351" s="177">
        <f t="shared" si="151"/>
        <v>0</v>
      </c>
      <c r="J351" s="177">
        <f t="shared" si="151"/>
        <v>0</v>
      </c>
    </row>
    <row r="352" spans="1:10" ht="21">
      <c r="A352" s="320"/>
      <c r="B352" s="324"/>
      <c r="C352" s="176" t="s">
        <v>19</v>
      </c>
      <c r="D352" s="177">
        <f t="shared" ref="D352" si="152">D427</f>
        <v>0</v>
      </c>
      <c r="E352" s="177">
        <v>0</v>
      </c>
      <c r="F352" s="177">
        <f t="shared" ref="F352:J352" si="153">F427</f>
        <v>0</v>
      </c>
      <c r="G352" s="177">
        <f t="shared" si="153"/>
        <v>0</v>
      </c>
      <c r="H352" s="177">
        <f t="shared" si="153"/>
        <v>0</v>
      </c>
      <c r="I352" s="177">
        <f t="shared" si="153"/>
        <v>0</v>
      </c>
      <c r="J352" s="177">
        <f t="shared" si="153"/>
        <v>0</v>
      </c>
    </row>
    <row r="353" spans="1:10" ht="20.25" customHeight="1">
      <c r="A353" s="320" t="s">
        <v>418</v>
      </c>
      <c r="B353" s="324" t="s">
        <v>435</v>
      </c>
      <c r="C353" s="175" t="s">
        <v>21</v>
      </c>
      <c r="D353" s="177">
        <f t="shared" ref="D353:J353" si="154">D354+D355+D356</f>
        <v>0</v>
      </c>
      <c r="E353" s="177">
        <f t="shared" si="154"/>
        <v>0</v>
      </c>
      <c r="F353" s="177">
        <f t="shared" si="154"/>
        <v>0</v>
      </c>
      <c r="G353" s="177">
        <f t="shared" si="154"/>
        <v>0</v>
      </c>
      <c r="H353" s="177">
        <f t="shared" si="154"/>
        <v>0</v>
      </c>
      <c r="I353" s="177">
        <f t="shared" si="154"/>
        <v>0</v>
      </c>
      <c r="J353" s="177">
        <f t="shared" si="154"/>
        <v>0</v>
      </c>
    </row>
    <row r="354" spans="1:10" ht="21">
      <c r="A354" s="320"/>
      <c r="B354" s="324"/>
      <c r="C354" s="175" t="s">
        <v>31</v>
      </c>
      <c r="D354" s="177">
        <f t="shared" ref="D354:J354" si="155">D429</f>
        <v>0</v>
      </c>
      <c r="E354" s="177">
        <f t="shared" si="155"/>
        <v>0</v>
      </c>
      <c r="F354" s="177">
        <f t="shared" si="155"/>
        <v>0</v>
      </c>
      <c r="G354" s="177">
        <f t="shared" si="155"/>
        <v>0</v>
      </c>
      <c r="H354" s="177">
        <f t="shared" si="155"/>
        <v>0</v>
      </c>
      <c r="I354" s="177">
        <f t="shared" si="155"/>
        <v>0</v>
      </c>
      <c r="J354" s="177">
        <f t="shared" si="155"/>
        <v>0</v>
      </c>
    </row>
    <row r="355" spans="1:10" ht="21">
      <c r="A355" s="320"/>
      <c r="B355" s="324"/>
      <c r="C355" s="176" t="s">
        <v>18</v>
      </c>
      <c r="D355" s="177">
        <f t="shared" ref="D355:J355" si="156">D430</f>
        <v>0</v>
      </c>
      <c r="E355" s="177">
        <f t="shared" si="156"/>
        <v>0</v>
      </c>
      <c r="F355" s="177">
        <f t="shared" si="156"/>
        <v>0</v>
      </c>
      <c r="G355" s="177">
        <f t="shared" si="156"/>
        <v>0</v>
      </c>
      <c r="H355" s="177">
        <f t="shared" si="156"/>
        <v>0</v>
      </c>
      <c r="I355" s="177">
        <f t="shared" si="156"/>
        <v>0</v>
      </c>
      <c r="J355" s="177">
        <f t="shared" si="156"/>
        <v>0</v>
      </c>
    </row>
    <row r="356" spans="1:10" ht="38.25" customHeight="1">
      <c r="A356" s="320"/>
      <c r="B356" s="324"/>
      <c r="C356" s="176" t="s">
        <v>19</v>
      </c>
      <c r="D356" s="177">
        <f t="shared" ref="D356" si="157">D431</f>
        <v>0</v>
      </c>
      <c r="E356" s="177">
        <v>0</v>
      </c>
      <c r="F356" s="177">
        <f t="shared" ref="F356:J356" si="158">F431</f>
        <v>0</v>
      </c>
      <c r="G356" s="177">
        <f t="shared" si="158"/>
        <v>0</v>
      </c>
      <c r="H356" s="177">
        <f t="shared" si="158"/>
        <v>0</v>
      </c>
      <c r="I356" s="177">
        <f t="shared" si="158"/>
        <v>0</v>
      </c>
      <c r="J356" s="177">
        <f t="shared" si="158"/>
        <v>0</v>
      </c>
    </row>
    <row r="357" spans="1:10" ht="20.25" customHeight="1">
      <c r="A357" s="320" t="s">
        <v>419</v>
      </c>
      <c r="B357" s="324" t="s">
        <v>436</v>
      </c>
      <c r="C357" s="175" t="s">
        <v>21</v>
      </c>
      <c r="D357" s="177">
        <f t="shared" ref="D357:J357" si="159">D358+D359+D360</f>
        <v>0</v>
      </c>
      <c r="E357" s="177">
        <f t="shared" si="159"/>
        <v>0</v>
      </c>
      <c r="F357" s="177">
        <f t="shared" si="159"/>
        <v>0</v>
      </c>
      <c r="G357" s="177">
        <f t="shared" si="159"/>
        <v>0</v>
      </c>
      <c r="H357" s="177">
        <f t="shared" si="159"/>
        <v>0</v>
      </c>
      <c r="I357" s="177">
        <f t="shared" si="159"/>
        <v>0</v>
      </c>
      <c r="J357" s="177">
        <f t="shared" si="159"/>
        <v>0</v>
      </c>
    </row>
    <row r="358" spans="1:10" ht="21">
      <c r="A358" s="320"/>
      <c r="B358" s="324"/>
      <c r="C358" s="175" t="s">
        <v>31</v>
      </c>
      <c r="D358" s="177">
        <f t="shared" ref="D358:J358" si="160">D433</f>
        <v>0</v>
      </c>
      <c r="E358" s="177">
        <f t="shared" si="160"/>
        <v>0</v>
      </c>
      <c r="F358" s="177">
        <f t="shared" si="160"/>
        <v>0</v>
      </c>
      <c r="G358" s="177">
        <f t="shared" si="160"/>
        <v>0</v>
      </c>
      <c r="H358" s="177">
        <f t="shared" si="160"/>
        <v>0</v>
      </c>
      <c r="I358" s="177">
        <f t="shared" si="160"/>
        <v>0</v>
      </c>
      <c r="J358" s="177">
        <f t="shared" si="160"/>
        <v>0</v>
      </c>
    </row>
    <row r="359" spans="1:10" ht="21">
      <c r="A359" s="320"/>
      <c r="B359" s="324"/>
      <c r="C359" s="176" t="s">
        <v>18</v>
      </c>
      <c r="D359" s="177">
        <f t="shared" ref="D359:J359" si="161">D434</f>
        <v>0</v>
      </c>
      <c r="E359" s="177">
        <f t="shared" si="161"/>
        <v>0</v>
      </c>
      <c r="F359" s="177">
        <f t="shared" si="161"/>
        <v>0</v>
      </c>
      <c r="G359" s="177">
        <f t="shared" si="161"/>
        <v>0</v>
      </c>
      <c r="H359" s="177">
        <f t="shared" si="161"/>
        <v>0</v>
      </c>
      <c r="I359" s="177">
        <f t="shared" si="161"/>
        <v>0</v>
      </c>
      <c r="J359" s="177">
        <f t="shared" si="161"/>
        <v>0</v>
      </c>
    </row>
    <row r="360" spans="1:10" ht="21">
      <c r="A360" s="320"/>
      <c r="B360" s="324"/>
      <c r="C360" s="176" t="s">
        <v>19</v>
      </c>
      <c r="D360" s="177">
        <f t="shared" ref="D360" si="162">D435</f>
        <v>0</v>
      </c>
      <c r="E360" s="177">
        <v>0</v>
      </c>
      <c r="F360" s="177">
        <f t="shared" ref="F360:J360" si="163">F435</f>
        <v>0</v>
      </c>
      <c r="G360" s="177">
        <f t="shared" si="163"/>
        <v>0</v>
      </c>
      <c r="H360" s="177">
        <f t="shared" si="163"/>
        <v>0</v>
      </c>
      <c r="I360" s="177">
        <f t="shared" si="163"/>
        <v>0</v>
      </c>
      <c r="J360" s="177">
        <f t="shared" si="163"/>
        <v>0</v>
      </c>
    </row>
    <row r="361" spans="1:10" ht="20.25" customHeight="1">
      <c r="A361" s="320" t="s">
        <v>420</v>
      </c>
      <c r="B361" s="324" t="s">
        <v>500</v>
      </c>
      <c r="C361" s="175" t="s">
        <v>21</v>
      </c>
      <c r="D361" s="177">
        <f t="shared" ref="D361:J361" si="164">D362+D363+D364</f>
        <v>0</v>
      </c>
      <c r="E361" s="177">
        <f t="shared" si="164"/>
        <v>0</v>
      </c>
      <c r="F361" s="177">
        <f t="shared" si="164"/>
        <v>0</v>
      </c>
      <c r="G361" s="177">
        <f t="shared" si="164"/>
        <v>0</v>
      </c>
      <c r="H361" s="177">
        <f t="shared" si="164"/>
        <v>323.5</v>
      </c>
      <c r="I361" s="177">
        <f t="shared" si="164"/>
        <v>0</v>
      </c>
      <c r="J361" s="177">
        <f t="shared" si="164"/>
        <v>0</v>
      </c>
    </row>
    <row r="362" spans="1:10" ht="21">
      <c r="A362" s="320"/>
      <c r="B362" s="324"/>
      <c r="C362" s="175" t="s">
        <v>31</v>
      </c>
      <c r="D362" s="177">
        <f t="shared" ref="D362:J362" si="165">D437</f>
        <v>0</v>
      </c>
      <c r="E362" s="177">
        <f t="shared" si="165"/>
        <v>0</v>
      </c>
      <c r="F362" s="177">
        <f t="shared" si="165"/>
        <v>0</v>
      </c>
      <c r="G362" s="177">
        <f t="shared" si="165"/>
        <v>0</v>
      </c>
      <c r="H362" s="177">
        <f t="shared" si="165"/>
        <v>0</v>
      </c>
      <c r="I362" s="177">
        <f t="shared" si="165"/>
        <v>0</v>
      </c>
      <c r="J362" s="177">
        <f t="shared" si="165"/>
        <v>0</v>
      </c>
    </row>
    <row r="363" spans="1:10" ht="21">
      <c r="A363" s="320"/>
      <c r="B363" s="324"/>
      <c r="C363" s="176" t="s">
        <v>18</v>
      </c>
      <c r="D363" s="177">
        <f t="shared" ref="D363:J363" si="166">D438</f>
        <v>0</v>
      </c>
      <c r="E363" s="177">
        <f t="shared" si="166"/>
        <v>0</v>
      </c>
      <c r="F363" s="177">
        <f t="shared" si="166"/>
        <v>0</v>
      </c>
      <c r="G363" s="177">
        <f t="shared" si="166"/>
        <v>0</v>
      </c>
      <c r="H363" s="177">
        <v>323.5</v>
      </c>
      <c r="I363" s="177">
        <f t="shared" si="166"/>
        <v>0</v>
      </c>
      <c r="J363" s="177">
        <f t="shared" si="166"/>
        <v>0</v>
      </c>
    </row>
    <row r="364" spans="1:10" ht="21">
      <c r="A364" s="320"/>
      <c r="B364" s="324"/>
      <c r="C364" s="176" t="s">
        <v>19</v>
      </c>
      <c r="D364" s="177">
        <f t="shared" ref="D364" si="167">D439</f>
        <v>0</v>
      </c>
      <c r="E364" s="177">
        <v>0</v>
      </c>
      <c r="F364" s="177">
        <f t="shared" ref="F364:J364" si="168">F439</f>
        <v>0</v>
      </c>
      <c r="G364" s="177">
        <f t="shared" si="168"/>
        <v>0</v>
      </c>
      <c r="H364" s="177">
        <f t="shared" si="168"/>
        <v>0</v>
      </c>
      <c r="I364" s="177">
        <f t="shared" si="168"/>
        <v>0</v>
      </c>
      <c r="J364" s="177">
        <f t="shared" si="168"/>
        <v>0</v>
      </c>
    </row>
    <row r="365" spans="1:10" ht="20.25" customHeight="1">
      <c r="A365" s="320" t="s">
        <v>421</v>
      </c>
      <c r="B365" s="324" t="s">
        <v>437</v>
      </c>
      <c r="C365" s="175" t="s">
        <v>21</v>
      </c>
      <c r="D365" s="177">
        <f t="shared" ref="D365:J365" si="169">D366+D367+D368</f>
        <v>0</v>
      </c>
      <c r="E365" s="177">
        <f t="shared" si="169"/>
        <v>0</v>
      </c>
      <c r="F365" s="177">
        <f t="shared" si="169"/>
        <v>0</v>
      </c>
      <c r="G365" s="177">
        <f t="shared" si="169"/>
        <v>0</v>
      </c>
      <c r="H365" s="177">
        <f t="shared" si="169"/>
        <v>2.4</v>
      </c>
      <c r="I365" s="177">
        <f t="shared" si="169"/>
        <v>0</v>
      </c>
      <c r="J365" s="177">
        <f t="shared" si="169"/>
        <v>0</v>
      </c>
    </row>
    <row r="366" spans="1:10" ht="21">
      <c r="A366" s="320"/>
      <c r="B366" s="324"/>
      <c r="C366" s="175" t="s">
        <v>31</v>
      </c>
      <c r="D366" s="177">
        <f t="shared" ref="D366:J366" si="170">D441</f>
        <v>0</v>
      </c>
      <c r="E366" s="177">
        <f t="shared" si="170"/>
        <v>0</v>
      </c>
      <c r="F366" s="177">
        <f t="shared" si="170"/>
        <v>0</v>
      </c>
      <c r="G366" s="177">
        <f t="shared" si="170"/>
        <v>0</v>
      </c>
      <c r="H366" s="177">
        <f t="shared" si="170"/>
        <v>0</v>
      </c>
      <c r="I366" s="177">
        <f t="shared" si="170"/>
        <v>0</v>
      </c>
      <c r="J366" s="177">
        <f t="shared" si="170"/>
        <v>0</v>
      </c>
    </row>
    <row r="367" spans="1:10" ht="48.75" customHeight="1">
      <c r="A367" s="320"/>
      <c r="B367" s="324"/>
      <c r="C367" s="176" t="s">
        <v>18</v>
      </c>
      <c r="D367" s="177">
        <f t="shared" ref="D367:J367" si="171">D442</f>
        <v>0</v>
      </c>
      <c r="E367" s="177">
        <f t="shared" si="171"/>
        <v>0</v>
      </c>
      <c r="F367" s="177">
        <f t="shared" si="171"/>
        <v>0</v>
      </c>
      <c r="G367" s="177">
        <f t="shared" si="171"/>
        <v>0</v>
      </c>
      <c r="H367" s="177">
        <v>2.4</v>
      </c>
      <c r="I367" s="177">
        <f t="shared" si="171"/>
        <v>0</v>
      </c>
      <c r="J367" s="177">
        <f t="shared" si="171"/>
        <v>0</v>
      </c>
    </row>
    <row r="368" spans="1:10" ht="21">
      <c r="A368" s="320"/>
      <c r="B368" s="324"/>
      <c r="C368" s="176" t="s">
        <v>19</v>
      </c>
      <c r="D368" s="177">
        <f t="shared" ref="D368" si="172">D443</f>
        <v>0</v>
      </c>
      <c r="E368" s="177">
        <v>0</v>
      </c>
      <c r="F368" s="177">
        <f t="shared" ref="F368:J368" si="173">F443</f>
        <v>0</v>
      </c>
      <c r="G368" s="177">
        <f t="shared" si="173"/>
        <v>0</v>
      </c>
      <c r="H368" s="177">
        <f t="shared" si="173"/>
        <v>0</v>
      </c>
      <c r="I368" s="177">
        <f t="shared" si="173"/>
        <v>0</v>
      </c>
      <c r="J368" s="177">
        <f t="shared" si="173"/>
        <v>0</v>
      </c>
    </row>
    <row r="369" spans="1:12" ht="20.25" customHeight="1">
      <c r="A369" s="320" t="s">
        <v>499</v>
      </c>
      <c r="B369" s="324" t="s">
        <v>438</v>
      </c>
      <c r="C369" s="175" t="s">
        <v>21</v>
      </c>
      <c r="D369" s="177">
        <f t="shared" ref="D369:J369" si="174">D370+D371+D372</f>
        <v>0</v>
      </c>
      <c r="E369" s="177">
        <f t="shared" si="174"/>
        <v>0</v>
      </c>
      <c r="F369" s="177">
        <f t="shared" si="174"/>
        <v>0</v>
      </c>
      <c r="G369" s="177">
        <f t="shared" si="174"/>
        <v>0</v>
      </c>
      <c r="H369" s="177">
        <f t="shared" si="174"/>
        <v>211</v>
      </c>
      <c r="I369" s="177">
        <f t="shared" si="174"/>
        <v>0</v>
      </c>
      <c r="J369" s="177">
        <f t="shared" si="174"/>
        <v>0</v>
      </c>
    </row>
    <row r="370" spans="1:12" ht="21">
      <c r="A370" s="320"/>
      <c r="B370" s="324"/>
      <c r="C370" s="175" t="s">
        <v>31</v>
      </c>
      <c r="D370" s="177">
        <f t="shared" ref="D370:J370" si="175">D445</f>
        <v>0</v>
      </c>
      <c r="E370" s="177">
        <f t="shared" si="175"/>
        <v>0</v>
      </c>
      <c r="F370" s="177">
        <f t="shared" si="175"/>
        <v>0</v>
      </c>
      <c r="G370" s="177">
        <f t="shared" si="175"/>
        <v>0</v>
      </c>
      <c r="H370" s="177">
        <f t="shared" si="175"/>
        <v>0</v>
      </c>
      <c r="I370" s="177">
        <f t="shared" si="175"/>
        <v>0</v>
      </c>
      <c r="J370" s="177">
        <f t="shared" si="175"/>
        <v>0</v>
      </c>
    </row>
    <row r="371" spans="1:12" ht="21">
      <c r="A371" s="320"/>
      <c r="B371" s="324"/>
      <c r="C371" s="176" t="s">
        <v>18</v>
      </c>
      <c r="D371" s="177">
        <f t="shared" ref="D371:J371" si="176">D446</f>
        <v>0</v>
      </c>
      <c r="E371" s="177">
        <f t="shared" si="176"/>
        <v>0</v>
      </c>
      <c r="F371" s="177">
        <f t="shared" si="176"/>
        <v>0</v>
      </c>
      <c r="G371" s="177">
        <f t="shared" si="176"/>
        <v>0</v>
      </c>
      <c r="H371" s="177">
        <v>203.5</v>
      </c>
      <c r="I371" s="177">
        <f t="shared" si="176"/>
        <v>0</v>
      </c>
      <c r="J371" s="177">
        <f t="shared" si="176"/>
        <v>0</v>
      </c>
    </row>
    <row r="372" spans="1:12" ht="21">
      <c r="A372" s="320"/>
      <c r="B372" s="324"/>
      <c r="C372" s="176" t="s">
        <v>19</v>
      </c>
      <c r="D372" s="177">
        <f t="shared" ref="D372" si="177">D447</f>
        <v>0</v>
      </c>
      <c r="E372" s="177">
        <v>0</v>
      </c>
      <c r="F372" s="177">
        <f t="shared" ref="F372:J372" si="178">F447</f>
        <v>0</v>
      </c>
      <c r="G372" s="177">
        <f t="shared" si="178"/>
        <v>0</v>
      </c>
      <c r="H372" s="177">
        <v>7.5</v>
      </c>
      <c r="I372" s="177">
        <f t="shared" si="178"/>
        <v>0</v>
      </c>
      <c r="J372" s="177">
        <f t="shared" si="178"/>
        <v>0</v>
      </c>
    </row>
    <row r="373" spans="1:12" ht="21">
      <c r="A373" s="320" t="s">
        <v>453</v>
      </c>
      <c r="B373" s="324" t="s">
        <v>497</v>
      </c>
      <c r="C373" s="175" t="s">
        <v>21</v>
      </c>
      <c r="D373" s="177">
        <f>E373+F373+G373+H373+I373+J373</f>
        <v>34327.81</v>
      </c>
      <c r="E373" s="177">
        <f t="shared" ref="E373:J373" si="179">E374+E375+E376</f>
        <v>9499.2000000000007</v>
      </c>
      <c r="F373" s="177">
        <f t="shared" si="179"/>
        <v>10764.66</v>
      </c>
      <c r="G373" s="177">
        <f t="shared" si="179"/>
        <v>11000</v>
      </c>
      <c r="H373" s="177">
        <f t="shared" si="179"/>
        <v>1777.45</v>
      </c>
      <c r="I373" s="177">
        <f t="shared" si="179"/>
        <v>865</v>
      </c>
      <c r="J373" s="177">
        <f t="shared" si="179"/>
        <v>421.5</v>
      </c>
    </row>
    <row r="374" spans="1:12" ht="21">
      <c r="A374" s="320"/>
      <c r="B374" s="324"/>
      <c r="C374" s="175" t="s">
        <v>31</v>
      </c>
      <c r="D374" s="177">
        <f>E374+F374+G374+H374+I374+J374</f>
        <v>0</v>
      </c>
      <c r="E374" s="177">
        <f t="shared" ref="E374:G374" si="180">E378</f>
        <v>0</v>
      </c>
      <c r="F374" s="177">
        <f t="shared" si="180"/>
        <v>0</v>
      </c>
      <c r="G374" s="177">
        <f t="shared" si="180"/>
        <v>0</v>
      </c>
      <c r="H374" s="177">
        <f>H378+H382+H386+H390+H394</f>
        <v>0</v>
      </c>
      <c r="I374" s="177">
        <f t="shared" ref="I374:J374" si="181">I378+I382+I386+I390+I394</f>
        <v>0</v>
      </c>
      <c r="J374" s="177">
        <f t="shared" si="181"/>
        <v>0</v>
      </c>
    </row>
    <row r="375" spans="1:12" ht="21">
      <c r="A375" s="320"/>
      <c r="B375" s="324"/>
      <c r="C375" s="176" t="s">
        <v>18</v>
      </c>
      <c r="D375" s="177">
        <f>D378+D382</f>
        <v>0</v>
      </c>
      <c r="E375" s="177">
        <f t="shared" ref="E375" si="182">E378+E382</f>
        <v>0</v>
      </c>
      <c r="F375" s="177">
        <v>170</v>
      </c>
      <c r="G375" s="177">
        <f t="shared" ref="G375" si="183">G378+G382</f>
        <v>0</v>
      </c>
      <c r="H375" s="177">
        <f>H379+H383</f>
        <v>7.4</v>
      </c>
      <c r="I375" s="177">
        <f t="shared" ref="H375:J376" si="184">I379+I383+I387+I391+I395</f>
        <v>865</v>
      </c>
      <c r="J375" s="177">
        <f t="shared" si="184"/>
        <v>421.5</v>
      </c>
      <c r="L375" s="174">
        <v>120</v>
      </c>
    </row>
    <row r="376" spans="1:12" ht="21">
      <c r="A376" s="320"/>
      <c r="B376" s="324"/>
      <c r="C376" s="176" t="s">
        <v>19</v>
      </c>
      <c r="D376" s="177">
        <f>D379+D383</f>
        <v>1293.9000000000001</v>
      </c>
      <c r="E376" s="177">
        <v>9499.2000000000007</v>
      </c>
      <c r="F376" s="177">
        <v>10594.66</v>
      </c>
      <c r="G376" s="177">
        <v>11000</v>
      </c>
      <c r="H376" s="177">
        <f t="shared" si="184"/>
        <v>1770.05</v>
      </c>
      <c r="I376" s="177">
        <f t="shared" si="184"/>
        <v>0</v>
      </c>
      <c r="J376" s="177">
        <f t="shared" si="184"/>
        <v>0</v>
      </c>
    </row>
    <row r="377" spans="1:12" ht="21">
      <c r="A377" s="320" t="s">
        <v>285</v>
      </c>
      <c r="B377" s="324" t="s">
        <v>278</v>
      </c>
      <c r="C377" s="175" t="s">
        <v>21</v>
      </c>
      <c r="D377" s="177">
        <f>D378+D379+D380</f>
        <v>1770.05</v>
      </c>
      <c r="E377" s="177">
        <f t="shared" ref="E377:J377" si="185">E378+E379+E380</f>
        <v>0</v>
      </c>
      <c r="F377" s="177">
        <f t="shared" si="185"/>
        <v>0</v>
      </c>
      <c r="G377" s="177">
        <f t="shared" si="185"/>
        <v>0</v>
      </c>
      <c r="H377" s="177">
        <f t="shared" si="185"/>
        <v>1770.05</v>
      </c>
      <c r="I377" s="177">
        <f t="shared" si="185"/>
        <v>0</v>
      </c>
      <c r="J377" s="177">
        <f t="shared" si="185"/>
        <v>0</v>
      </c>
    </row>
    <row r="378" spans="1:12" ht="21">
      <c r="A378" s="320"/>
      <c r="B378" s="324"/>
      <c r="C378" s="175" t="s">
        <v>31</v>
      </c>
      <c r="D378" s="177">
        <f t="shared" ref="D378:D388" si="186">E378+F378+G378+H378+I378+J378+K378</f>
        <v>0</v>
      </c>
      <c r="E378" s="177">
        <v>0</v>
      </c>
      <c r="F378" s="177">
        <v>0</v>
      </c>
      <c r="G378" s="177">
        <v>0</v>
      </c>
      <c r="H378" s="177">
        <v>0</v>
      </c>
      <c r="I378" s="177">
        <v>0</v>
      </c>
      <c r="J378" s="177">
        <v>0</v>
      </c>
    </row>
    <row r="379" spans="1:12" ht="21">
      <c r="A379" s="320"/>
      <c r="B379" s="324"/>
      <c r="C379" s="176" t="s">
        <v>18</v>
      </c>
      <c r="D379" s="177">
        <f t="shared" si="186"/>
        <v>0</v>
      </c>
      <c r="E379" s="177">
        <v>0</v>
      </c>
      <c r="F379" s="177">
        <v>0</v>
      </c>
      <c r="G379" s="177">
        <v>0</v>
      </c>
      <c r="H379" s="177">
        <v>0</v>
      </c>
      <c r="I379" s="177">
        <v>0</v>
      </c>
      <c r="J379" s="177">
        <v>0</v>
      </c>
    </row>
    <row r="380" spans="1:12" ht="21">
      <c r="A380" s="320"/>
      <c r="B380" s="324"/>
      <c r="C380" s="176" t="s">
        <v>19</v>
      </c>
      <c r="D380" s="177">
        <f t="shared" si="186"/>
        <v>1770.05</v>
      </c>
      <c r="E380" s="177">
        <v>0</v>
      </c>
      <c r="F380" s="177">
        <v>0</v>
      </c>
      <c r="G380" s="177">
        <v>0</v>
      </c>
      <c r="H380" s="177">
        <v>1770.05</v>
      </c>
      <c r="I380" s="177">
        <v>0</v>
      </c>
      <c r="J380" s="177">
        <v>0</v>
      </c>
    </row>
    <row r="381" spans="1:12" ht="21">
      <c r="A381" s="320" t="s">
        <v>286</v>
      </c>
      <c r="B381" s="324" t="s">
        <v>496</v>
      </c>
      <c r="C381" s="175" t="s">
        <v>21</v>
      </c>
      <c r="D381" s="177">
        <f t="shared" si="186"/>
        <v>0</v>
      </c>
      <c r="E381" s="177">
        <v>0</v>
      </c>
      <c r="F381" s="177">
        <v>0</v>
      </c>
      <c r="G381" s="177">
        <v>0</v>
      </c>
      <c r="H381" s="177">
        <v>0</v>
      </c>
      <c r="I381" s="177">
        <v>0</v>
      </c>
      <c r="J381" s="177">
        <v>0</v>
      </c>
      <c r="L381" s="174">
        <v>0</v>
      </c>
    </row>
    <row r="382" spans="1:12" ht="21">
      <c r="A382" s="320"/>
      <c r="B382" s="324"/>
      <c r="C382" s="175" t="s">
        <v>31</v>
      </c>
      <c r="D382" s="177">
        <f t="shared" si="186"/>
        <v>0</v>
      </c>
      <c r="E382" s="177">
        <v>0</v>
      </c>
      <c r="F382" s="177">
        <v>0</v>
      </c>
      <c r="G382" s="177">
        <v>0</v>
      </c>
      <c r="H382" s="177">
        <v>0</v>
      </c>
      <c r="I382" s="177">
        <v>0</v>
      </c>
      <c r="J382" s="177">
        <v>0</v>
      </c>
    </row>
    <row r="383" spans="1:12" ht="21">
      <c r="A383" s="320"/>
      <c r="B383" s="324"/>
      <c r="C383" s="176" t="s">
        <v>18</v>
      </c>
      <c r="D383" s="177">
        <f t="shared" si="186"/>
        <v>1293.9000000000001</v>
      </c>
      <c r="E383" s="177">
        <v>0</v>
      </c>
      <c r="F383" s="177">
        <v>0</v>
      </c>
      <c r="G383" s="177">
        <v>0</v>
      </c>
      <c r="H383" s="177">
        <v>7.4</v>
      </c>
      <c r="I383" s="177">
        <v>865</v>
      </c>
      <c r="J383" s="177">
        <v>421.5</v>
      </c>
      <c r="L383" s="174">
        <v>120</v>
      </c>
    </row>
    <row r="384" spans="1:12" ht="21">
      <c r="A384" s="320"/>
      <c r="B384" s="324"/>
      <c r="C384" s="176" t="s">
        <v>19</v>
      </c>
      <c r="D384" s="177">
        <f t="shared" si="186"/>
        <v>0</v>
      </c>
      <c r="E384" s="177">
        <v>0</v>
      </c>
      <c r="F384" s="177">
        <v>0</v>
      </c>
      <c r="G384" s="177">
        <v>0</v>
      </c>
      <c r="H384" s="177">
        <v>0</v>
      </c>
      <c r="I384" s="177">
        <v>0</v>
      </c>
      <c r="J384" s="177">
        <v>0</v>
      </c>
    </row>
    <row r="385" spans="1:10" ht="21">
      <c r="A385" s="320" t="s">
        <v>287</v>
      </c>
      <c r="B385" s="324" t="s">
        <v>442</v>
      </c>
      <c r="C385" s="175" t="s">
        <v>21</v>
      </c>
      <c r="D385" s="177">
        <f t="shared" si="186"/>
        <v>0</v>
      </c>
      <c r="E385" s="177">
        <v>0</v>
      </c>
      <c r="F385" s="177">
        <v>0</v>
      </c>
      <c r="G385" s="177">
        <v>0</v>
      </c>
      <c r="H385" s="177">
        <v>0</v>
      </c>
      <c r="I385" s="177">
        <v>0</v>
      </c>
      <c r="J385" s="177">
        <v>0</v>
      </c>
    </row>
    <row r="386" spans="1:10" ht="21">
      <c r="A386" s="320"/>
      <c r="B386" s="324"/>
      <c r="C386" s="175" t="s">
        <v>31</v>
      </c>
      <c r="D386" s="177">
        <f t="shared" si="186"/>
        <v>0</v>
      </c>
      <c r="E386" s="177">
        <v>0</v>
      </c>
      <c r="F386" s="177">
        <v>0</v>
      </c>
      <c r="G386" s="177">
        <v>0</v>
      </c>
      <c r="H386" s="177">
        <v>0</v>
      </c>
      <c r="I386" s="177">
        <v>0</v>
      </c>
      <c r="J386" s="177">
        <v>0</v>
      </c>
    </row>
    <row r="387" spans="1:10" ht="21">
      <c r="A387" s="320"/>
      <c r="B387" s="324"/>
      <c r="C387" s="176" t="s">
        <v>18</v>
      </c>
      <c r="D387" s="177">
        <f t="shared" si="186"/>
        <v>0</v>
      </c>
      <c r="E387" s="177">
        <v>0</v>
      </c>
      <c r="F387" s="177">
        <v>0</v>
      </c>
      <c r="G387" s="177">
        <v>0</v>
      </c>
      <c r="H387" s="177">
        <v>0</v>
      </c>
      <c r="I387" s="177">
        <v>0</v>
      </c>
      <c r="J387" s="177">
        <v>0</v>
      </c>
    </row>
    <row r="388" spans="1:10" ht="21">
      <c r="A388" s="320"/>
      <c r="B388" s="324"/>
      <c r="C388" s="176" t="s">
        <v>19</v>
      </c>
      <c r="D388" s="177">
        <f t="shared" si="186"/>
        <v>0</v>
      </c>
      <c r="E388" s="177">
        <v>0</v>
      </c>
      <c r="F388" s="177">
        <v>0</v>
      </c>
      <c r="G388" s="177">
        <v>0</v>
      </c>
      <c r="H388" s="177">
        <v>0</v>
      </c>
      <c r="I388" s="177">
        <v>0</v>
      </c>
      <c r="J388" s="177">
        <v>0</v>
      </c>
    </row>
    <row r="389" spans="1:10" ht="21">
      <c r="A389" s="320" t="s">
        <v>439</v>
      </c>
      <c r="B389" s="324" t="s">
        <v>443</v>
      </c>
      <c r="C389" s="175" t="s">
        <v>21</v>
      </c>
      <c r="D389" s="177">
        <f t="shared" ref="D389:D392" si="187">E389+F389+G389+H389+I389+J389+K389</f>
        <v>0</v>
      </c>
      <c r="E389" s="177">
        <v>0</v>
      </c>
      <c r="F389" s="177">
        <v>0</v>
      </c>
      <c r="G389" s="177">
        <v>0</v>
      </c>
      <c r="H389" s="177">
        <v>0</v>
      </c>
      <c r="I389" s="177">
        <v>0</v>
      </c>
      <c r="J389" s="177">
        <v>0</v>
      </c>
    </row>
    <row r="390" spans="1:10" ht="21">
      <c r="A390" s="320"/>
      <c r="B390" s="324"/>
      <c r="C390" s="175" t="s">
        <v>31</v>
      </c>
      <c r="D390" s="177">
        <f t="shared" si="187"/>
        <v>0</v>
      </c>
      <c r="E390" s="177">
        <v>0</v>
      </c>
      <c r="F390" s="177">
        <v>0</v>
      </c>
      <c r="G390" s="177">
        <v>0</v>
      </c>
      <c r="H390" s="177">
        <v>0</v>
      </c>
      <c r="I390" s="177">
        <v>0</v>
      </c>
      <c r="J390" s="177">
        <v>0</v>
      </c>
    </row>
    <row r="391" spans="1:10" ht="21">
      <c r="A391" s="320"/>
      <c r="B391" s="324"/>
      <c r="C391" s="176" t="s">
        <v>18</v>
      </c>
      <c r="D391" s="177">
        <f t="shared" si="187"/>
        <v>0</v>
      </c>
      <c r="E391" s="177">
        <v>0</v>
      </c>
      <c r="F391" s="177">
        <v>0</v>
      </c>
      <c r="G391" s="177">
        <v>0</v>
      </c>
      <c r="H391" s="177">
        <v>0</v>
      </c>
      <c r="I391" s="177">
        <v>0</v>
      </c>
      <c r="J391" s="177">
        <v>0</v>
      </c>
    </row>
    <row r="392" spans="1:10" ht="21">
      <c r="A392" s="320"/>
      <c r="B392" s="324"/>
      <c r="C392" s="176" t="s">
        <v>19</v>
      </c>
      <c r="D392" s="177">
        <f t="shared" si="187"/>
        <v>0</v>
      </c>
      <c r="E392" s="177">
        <v>0</v>
      </c>
      <c r="F392" s="177">
        <v>0</v>
      </c>
      <c r="G392" s="177">
        <v>0</v>
      </c>
      <c r="H392" s="177">
        <v>0</v>
      </c>
      <c r="I392" s="177">
        <v>0</v>
      </c>
      <c r="J392" s="177">
        <v>0</v>
      </c>
    </row>
    <row r="393" spans="1:10" ht="21">
      <c r="A393" s="320" t="s">
        <v>440</v>
      </c>
      <c r="B393" s="324" t="s">
        <v>444</v>
      </c>
      <c r="C393" s="175" t="s">
        <v>21</v>
      </c>
      <c r="D393" s="177">
        <f t="shared" ref="D393:D396" si="188">E393+F393+G393+H393+I393+J393+K393</f>
        <v>0</v>
      </c>
      <c r="E393" s="177">
        <v>0</v>
      </c>
      <c r="F393" s="177">
        <v>0</v>
      </c>
      <c r="G393" s="177">
        <v>0</v>
      </c>
      <c r="H393" s="177">
        <f>H3950</f>
        <v>0</v>
      </c>
      <c r="I393" s="177">
        <v>0</v>
      </c>
      <c r="J393" s="177">
        <v>0</v>
      </c>
    </row>
    <row r="394" spans="1:10" ht="21">
      <c r="A394" s="320"/>
      <c r="B394" s="324"/>
      <c r="C394" s="175" t="s">
        <v>31</v>
      </c>
      <c r="D394" s="177">
        <f t="shared" si="188"/>
        <v>0</v>
      </c>
      <c r="E394" s="177">
        <v>0</v>
      </c>
      <c r="F394" s="177">
        <v>0</v>
      </c>
      <c r="G394" s="177">
        <v>0</v>
      </c>
      <c r="H394" s="177">
        <v>0</v>
      </c>
      <c r="I394" s="177">
        <v>0</v>
      </c>
      <c r="J394" s="177">
        <v>0</v>
      </c>
    </row>
    <row r="395" spans="1:10" ht="21">
      <c r="A395" s="320"/>
      <c r="B395" s="324"/>
      <c r="C395" s="176" t="s">
        <v>18</v>
      </c>
      <c r="D395" s="177">
        <f t="shared" si="188"/>
        <v>0</v>
      </c>
      <c r="E395" s="177">
        <v>0</v>
      </c>
      <c r="F395" s="177">
        <v>0</v>
      </c>
      <c r="G395" s="177">
        <v>0</v>
      </c>
      <c r="H395" s="177">
        <v>0</v>
      </c>
      <c r="I395" s="177">
        <v>0</v>
      </c>
      <c r="J395" s="177">
        <v>0</v>
      </c>
    </row>
    <row r="396" spans="1:10" ht="21">
      <c r="A396" s="320"/>
      <c r="B396" s="324"/>
      <c r="C396" s="176" t="s">
        <v>19</v>
      </c>
      <c r="D396" s="177">
        <f t="shared" si="188"/>
        <v>0</v>
      </c>
      <c r="E396" s="177">
        <v>0</v>
      </c>
      <c r="F396" s="177">
        <v>0</v>
      </c>
      <c r="G396" s="177">
        <v>0</v>
      </c>
      <c r="H396" s="177">
        <v>0</v>
      </c>
      <c r="I396" s="177">
        <v>0</v>
      </c>
      <c r="J396" s="177">
        <v>0</v>
      </c>
    </row>
    <row r="397" spans="1:10" ht="21">
      <c r="A397" s="320" t="s">
        <v>441</v>
      </c>
      <c r="B397" s="324" t="s">
        <v>445</v>
      </c>
      <c r="C397" s="175" t="s">
        <v>21</v>
      </c>
      <c r="D397" s="177">
        <f t="shared" ref="D397:D400" si="189">E397+F397+G397+H397+I397+J397+K397</f>
        <v>0</v>
      </c>
      <c r="E397" s="177">
        <v>0</v>
      </c>
      <c r="F397" s="177">
        <v>0</v>
      </c>
      <c r="G397" s="177">
        <v>0</v>
      </c>
      <c r="H397" s="177">
        <v>0</v>
      </c>
      <c r="I397" s="177">
        <v>0</v>
      </c>
      <c r="J397" s="177">
        <v>0</v>
      </c>
    </row>
    <row r="398" spans="1:10" ht="21">
      <c r="A398" s="320"/>
      <c r="B398" s="324"/>
      <c r="C398" s="175" t="s">
        <v>31</v>
      </c>
      <c r="D398" s="177">
        <f t="shared" si="189"/>
        <v>0</v>
      </c>
      <c r="E398" s="177">
        <v>0</v>
      </c>
      <c r="F398" s="177">
        <v>0</v>
      </c>
      <c r="G398" s="177">
        <v>0</v>
      </c>
      <c r="H398" s="177">
        <v>0</v>
      </c>
      <c r="I398" s="177">
        <v>0</v>
      </c>
      <c r="J398" s="177">
        <v>0</v>
      </c>
    </row>
    <row r="399" spans="1:10" ht="21">
      <c r="A399" s="320"/>
      <c r="B399" s="324"/>
      <c r="C399" s="176" t="s">
        <v>18</v>
      </c>
      <c r="D399" s="177">
        <f t="shared" si="189"/>
        <v>0</v>
      </c>
      <c r="E399" s="177">
        <v>0</v>
      </c>
      <c r="F399" s="177">
        <v>0</v>
      </c>
      <c r="G399" s="177">
        <v>0</v>
      </c>
      <c r="H399" s="177">
        <v>0</v>
      </c>
      <c r="I399" s="177">
        <v>0</v>
      </c>
      <c r="J399" s="177">
        <v>0</v>
      </c>
    </row>
    <row r="400" spans="1:10" ht="21">
      <c r="A400" s="320"/>
      <c r="B400" s="324"/>
      <c r="C400" s="176" t="s">
        <v>19</v>
      </c>
      <c r="D400" s="177">
        <f t="shared" si="189"/>
        <v>0</v>
      </c>
      <c r="E400" s="177">
        <v>0</v>
      </c>
      <c r="F400" s="177">
        <v>0</v>
      </c>
      <c r="G400" s="177">
        <v>0</v>
      </c>
      <c r="H400" s="177">
        <v>0</v>
      </c>
      <c r="I400" s="177">
        <v>0</v>
      </c>
      <c r="J400" s="177">
        <v>0</v>
      </c>
    </row>
    <row r="401" spans="1:12" ht="21">
      <c r="A401" s="320" t="s">
        <v>279</v>
      </c>
      <c r="B401" s="324" t="s">
        <v>280</v>
      </c>
      <c r="C401" s="175" t="s">
        <v>21</v>
      </c>
      <c r="D401" s="177">
        <f>E401+F401+G401+H401+I401+J401</f>
        <v>73493.709999999992</v>
      </c>
      <c r="E401" s="177">
        <f t="shared" ref="E401:G401" si="190">E402+E403+E404</f>
        <v>9499.2000000000007</v>
      </c>
      <c r="F401" s="177">
        <f t="shared" si="190"/>
        <v>10764.66</v>
      </c>
      <c r="G401" s="177">
        <f t="shared" si="190"/>
        <v>11000</v>
      </c>
      <c r="H401" s="177">
        <f>H402+H403+H404</f>
        <v>14192.25</v>
      </c>
      <c r="I401" s="177">
        <f t="shared" ref="I401:J401" si="191">I402+I403+I404</f>
        <v>13368.6</v>
      </c>
      <c r="J401" s="177">
        <f t="shared" si="191"/>
        <v>14669</v>
      </c>
      <c r="L401" s="174">
        <v>14288.5</v>
      </c>
    </row>
    <row r="402" spans="1:12" ht="21">
      <c r="A402" s="320"/>
      <c r="B402" s="324"/>
      <c r="C402" s="175" t="s">
        <v>31</v>
      </c>
      <c r="D402" s="177">
        <f>E402+F402+G402+H402+I402+J402</f>
        <v>0</v>
      </c>
      <c r="E402" s="177">
        <f t="shared" ref="E402:G402" si="192">E407</f>
        <v>0</v>
      </c>
      <c r="F402" s="177">
        <f t="shared" si="192"/>
        <v>0</v>
      </c>
      <c r="G402" s="177">
        <f t="shared" si="192"/>
        <v>0</v>
      </c>
      <c r="H402" s="177">
        <f>H406+H410</f>
        <v>0</v>
      </c>
      <c r="I402" s="177">
        <f t="shared" ref="I402:J402" si="193">I406+I410</f>
        <v>0</v>
      </c>
      <c r="J402" s="177">
        <f t="shared" si="193"/>
        <v>0</v>
      </c>
    </row>
    <row r="403" spans="1:12" ht="21">
      <c r="A403" s="320"/>
      <c r="B403" s="324"/>
      <c r="C403" s="176" t="s">
        <v>18</v>
      </c>
      <c r="D403" s="177">
        <f>D407+D411</f>
        <v>1168.51</v>
      </c>
      <c r="E403" s="177">
        <f t="shared" ref="E403:H403" si="194">E407+E411</f>
        <v>0</v>
      </c>
      <c r="F403" s="177">
        <v>170</v>
      </c>
      <c r="G403" s="177">
        <f t="shared" si="194"/>
        <v>0</v>
      </c>
      <c r="H403" s="177">
        <f t="shared" si="194"/>
        <v>1168.51</v>
      </c>
      <c r="I403" s="177">
        <f t="shared" ref="I403:J403" si="195">I407+I411</f>
        <v>0</v>
      </c>
      <c r="J403" s="177">
        <f t="shared" si="195"/>
        <v>0</v>
      </c>
    </row>
    <row r="404" spans="1:12" ht="21">
      <c r="A404" s="320"/>
      <c r="B404" s="324"/>
      <c r="C404" s="176" t="s">
        <v>19</v>
      </c>
      <c r="D404" s="177">
        <f>D408+D412</f>
        <v>72155.199999999997</v>
      </c>
      <c r="E404" s="177">
        <v>9499.2000000000007</v>
      </c>
      <c r="F404" s="177">
        <v>10594.66</v>
      </c>
      <c r="G404" s="177">
        <v>11000</v>
      </c>
      <c r="H404" s="177">
        <f t="shared" ref="H404:J404" si="196">H408+H412</f>
        <v>13023.74</v>
      </c>
      <c r="I404" s="177">
        <f t="shared" si="196"/>
        <v>13368.6</v>
      </c>
      <c r="J404" s="177">
        <f t="shared" si="196"/>
        <v>14669</v>
      </c>
    </row>
    <row r="405" spans="1:12" ht="21">
      <c r="A405" s="320" t="s">
        <v>281</v>
      </c>
      <c r="B405" s="324" t="s">
        <v>283</v>
      </c>
      <c r="C405" s="175" t="s">
        <v>21</v>
      </c>
      <c r="D405" s="177">
        <f t="shared" ref="D405:D411" si="197">E405+F405+G405+H405+I405+J405</f>
        <v>67139.899999999994</v>
      </c>
      <c r="E405" s="177">
        <f t="shared" ref="E405:G405" si="198">E408</f>
        <v>8499.2000000000007</v>
      </c>
      <c r="F405" s="177">
        <f t="shared" si="198"/>
        <v>9594.66</v>
      </c>
      <c r="G405" s="177">
        <f t="shared" si="198"/>
        <v>10000</v>
      </c>
      <c r="H405" s="177">
        <f>H406+H407+H408</f>
        <v>13023.74</v>
      </c>
      <c r="I405" s="177">
        <f t="shared" ref="I405:J405" si="199">I406+I407+I408</f>
        <v>11962.1</v>
      </c>
      <c r="J405" s="177">
        <f t="shared" si="199"/>
        <v>14060.2</v>
      </c>
      <c r="L405" s="174">
        <v>14050.2</v>
      </c>
    </row>
    <row r="406" spans="1:12" ht="21">
      <c r="A406" s="320"/>
      <c r="B406" s="324"/>
      <c r="C406" s="175" t="s">
        <v>31</v>
      </c>
      <c r="D406" s="177">
        <f t="shared" si="197"/>
        <v>0</v>
      </c>
      <c r="E406" s="177">
        <v>0</v>
      </c>
      <c r="F406" s="177">
        <v>0</v>
      </c>
      <c r="G406" s="177">
        <v>0</v>
      </c>
      <c r="H406" s="177">
        <v>0</v>
      </c>
      <c r="I406" s="177">
        <v>0</v>
      </c>
      <c r="J406" s="177">
        <v>0</v>
      </c>
    </row>
    <row r="407" spans="1:12" ht="21">
      <c r="A407" s="320"/>
      <c r="B407" s="324"/>
      <c r="C407" s="176" t="s">
        <v>18</v>
      </c>
      <c r="D407" s="177">
        <f t="shared" si="197"/>
        <v>0</v>
      </c>
      <c r="E407" s="177">
        <v>0</v>
      </c>
      <c r="F407" s="177">
        <v>0</v>
      </c>
      <c r="G407" s="177">
        <v>0</v>
      </c>
      <c r="H407" s="177">
        <v>0</v>
      </c>
      <c r="I407" s="177">
        <v>0</v>
      </c>
      <c r="J407" s="177">
        <v>0</v>
      </c>
    </row>
    <row r="408" spans="1:12" ht="21">
      <c r="A408" s="320"/>
      <c r="B408" s="324"/>
      <c r="C408" s="176" t="s">
        <v>19</v>
      </c>
      <c r="D408" s="177">
        <f t="shared" si="197"/>
        <v>67139.899999999994</v>
      </c>
      <c r="E408" s="177">
        <v>8499.2000000000007</v>
      </c>
      <c r="F408" s="177">
        <v>9594.66</v>
      </c>
      <c r="G408" s="177">
        <v>10000</v>
      </c>
      <c r="H408" s="177">
        <v>13023.74</v>
      </c>
      <c r="I408" s="177">
        <v>11962.1</v>
      </c>
      <c r="J408" s="177">
        <v>14060.2</v>
      </c>
      <c r="L408" s="174">
        <v>14050.2</v>
      </c>
    </row>
    <row r="409" spans="1:12" ht="21">
      <c r="A409" s="320" t="s">
        <v>282</v>
      </c>
      <c r="B409" s="324" t="s">
        <v>284</v>
      </c>
      <c r="C409" s="175" t="s">
        <v>21</v>
      </c>
      <c r="D409" s="177">
        <f t="shared" si="197"/>
        <v>5015.3</v>
      </c>
      <c r="E409" s="177">
        <f t="shared" ref="E409:J409" si="200">E412</f>
        <v>1000</v>
      </c>
      <c r="F409" s="177">
        <f t="shared" si="200"/>
        <v>1000</v>
      </c>
      <c r="G409" s="177">
        <f t="shared" si="200"/>
        <v>1000</v>
      </c>
      <c r="H409" s="177">
        <f t="shared" si="200"/>
        <v>0</v>
      </c>
      <c r="I409" s="177">
        <f t="shared" si="200"/>
        <v>1406.5</v>
      </c>
      <c r="J409" s="177">
        <f t="shared" si="200"/>
        <v>608.79999999999995</v>
      </c>
      <c r="L409" s="174">
        <v>228.3</v>
      </c>
    </row>
    <row r="410" spans="1:12" ht="21">
      <c r="A410" s="320"/>
      <c r="B410" s="324"/>
      <c r="C410" s="175" t="s">
        <v>31</v>
      </c>
      <c r="D410" s="177">
        <f t="shared" si="197"/>
        <v>0</v>
      </c>
      <c r="E410" s="177">
        <v>0</v>
      </c>
      <c r="F410" s="177">
        <v>0</v>
      </c>
      <c r="G410" s="177">
        <v>0</v>
      </c>
      <c r="H410" s="177">
        <v>0</v>
      </c>
      <c r="I410" s="177">
        <v>0</v>
      </c>
      <c r="J410" s="177">
        <v>0</v>
      </c>
    </row>
    <row r="411" spans="1:12" ht="21">
      <c r="A411" s="320"/>
      <c r="B411" s="324"/>
      <c r="C411" s="176" t="s">
        <v>18</v>
      </c>
      <c r="D411" s="177">
        <f t="shared" si="197"/>
        <v>1168.51</v>
      </c>
      <c r="E411" s="177">
        <v>0</v>
      </c>
      <c r="F411" s="177">
        <v>0</v>
      </c>
      <c r="G411" s="177">
        <v>0</v>
      </c>
      <c r="H411" s="177">
        <v>1168.51</v>
      </c>
      <c r="I411" s="177">
        <v>0</v>
      </c>
      <c r="J411" s="177">
        <v>0</v>
      </c>
    </row>
    <row r="412" spans="1:12" ht="21">
      <c r="A412" s="320"/>
      <c r="B412" s="324"/>
      <c r="C412" s="176" t="s">
        <v>19</v>
      </c>
      <c r="D412" s="177">
        <f>E412+F412+G412+H412+I412+J412</f>
        <v>5015.3</v>
      </c>
      <c r="E412" s="177">
        <v>1000</v>
      </c>
      <c r="F412" s="177">
        <v>1000</v>
      </c>
      <c r="G412" s="177">
        <v>1000</v>
      </c>
      <c r="H412" s="177">
        <v>0</v>
      </c>
      <c r="I412" s="177">
        <v>1406.5</v>
      </c>
      <c r="J412" s="177">
        <v>608.79999999999995</v>
      </c>
      <c r="L412" s="174">
        <v>228.3</v>
      </c>
    </row>
  </sheetData>
  <mergeCells count="209">
    <mergeCell ref="A25:A28"/>
    <mergeCell ref="B25:B28"/>
    <mergeCell ref="A29:A32"/>
    <mergeCell ref="B29:B32"/>
    <mergeCell ref="A33:A36"/>
    <mergeCell ref="A241:A244"/>
    <mergeCell ref="B241:B244"/>
    <mergeCell ref="A8:A11"/>
    <mergeCell ref="B8:B11"/>
    <mergeCell ref="A13:A16"/>
    <mergeCell ref="B13:B16"/>
    <mergeCell ref="A17:A20"/>
    <mergeCell ref="B17:B20"/>
    <mergeCell ref="A157:A160"/>
    <mergeCell ref="B157:B160"/>
    <mergeCell ref="A161:A164"/>
    <mergeCell ref="B161:B164"/>
    <mergeCell ref="A217:A220"/>
    <mergeCell ref="B217:B220"/>
    <mergeCell ref="A165:A168"/>
    <mergeCell ref="B165:B168"/>
    <mergeCell ref="B33:B36"/>
    <mergeCell ref="A37:A40"/>
    <mergeCell ref="B37:B40"/>
    <mergeCell ref="A2:K2"/>
    <mergeCell ref="A4:A6"/>
    <mergeCell ref="B4:B6"/>
    <mergeCell ref="C4:C6"/>
    <mergeCell ref="D4:K4"/>
    <mergeCell ref="D5:D6"/>
    <mergeCell ref="E5:K5"/>
    <mergeCell ref="A21:A24"/>
    <mergeCell ref="B21:B24"/>
    <mergeCell ref="A249:A252"/>
    <mergeCell ref="B249:B252"/>
    <mergeCell ref="A169:A172"/>
    <mergeCell ref="B169:B172"/>
    <mergeCell ref="A173:A176"/>
    <mergeCell ref="B173:B176"/>
    <mergeCell ref="A225:A228"/>
    <mergeCell ref="B225:B228"/>
    <mergeCell ref="A245:A248"/>
    <mergeCell ref="B245:B248"/>
    <mergeCell ref="A213:A216"/>
    <mergeCell ref="B213:B216"/>
    <mergeCell ref="A177:A180"/>
    <mergeCell ref="B177:B180"/>
    <mergeCell ref="A181:A184"/>
    <mergeCell ref="B181:B184"/>
    <mergeCell ref="A193:A196"/>
    <mergeCell ref="B193:B196"/>
    <mergeCell ref="A197:A200"/>
    <mergeCell ref="B197:B200"/>
    <mergeCell ref="A229:A232"/>
    <mergeCell ref="B229:B232"/>
    <mergeCell ref="A233:A236"/>
    <mergeCell ref="B233:B236"/>
    <mergeCell ref="B381:B384"/>
    <mergeCell ref="A317:A320"/>
    <mergeCell ref="B317:B320"/>
    <mergeCell ref="A321:A324"/>
    <mergeCell ref="B321:B324"/>
    <mergeCell ref="A325:A328"/>
    <mergeCell ref="B325:B328"/>
    <mergeCell ref="A329:A332"/>
    <mergeCell ref="B329:B332"/>
    <mergeCell ref="A333:A336"/>
    <mergeCell ref="B333:B336"/>
    <mergeCell ref="A337:A340"/>
    <mergeCell ref="B337:B340"/>
    <mergeCell ref="A341:A344"/>
    <mergeCell ref="B341:B344"/>
    <mergeCell ref="A345:A348"/>
    <mergeCell ref="B345:B348"/>
    <mergeCell ref="A365:A368"/>
    <mergeCell ref="B365:B368"/>
    <mergeCell ref="A369:A372"/>
    <mergeCell ref="B369:B372"/>
    <mergeCell ref="A373:A376"/>
    <mergeCell ref="B373:B376"/>
    <mergeCell ref="A41:A44"/>
    <mergeCell ref="A45:A48"/>
    <mergeCell ref="A409:A412"/>
    <mergeCell ref="B409:B412"/>
    <mergeCell ref="A385:A388"/>
    <mergeCell ref="B385:B388"/>
    <mergeCell ref="A401:A404"/>
    <mergeCell ref="B401:B404"/>
    <mergeCell ref="A405:A408"/>
    <mergeCell ref="B405:B408"/>
    <mergeCell ref="A389:A392"/>
    <mergeCell ref="B389:B392"/>
    <mergeCell ref="A393:A396"/>
    <mergeCell ref="B393:B396"/>
    <mergeCell ref="A397:A400"/>
    <mergeCell ref="B397:B400"/>
    <mergeCell ref="A313:A316"/>
    <mergeCell ref="B313:B316"/>
    <mergeCell ref="A377:A380"/>
    <mergeCell ref="B377:B380"/>
    <mergeCell ref="A381:A384"/>
    <mergeCell ref="B69:B72"/>
    <mergeCell ref="A73:A76"/>
    <mergeCell ref="B73:B76"/>
    <mergeCell ref="A77:A80"/>
    <mergeCell ref="B77:B80"/>
    <mergeCell ref="A49:A52"/>
    <mergeCell ref="B153:B156"/>
    <mergeCell ref="B45:B48"/>
    <mergeCell ref="B41:B44"/>
    <mergeCell ref="A153:A156"/>
    <mergeCell ref="A53:A56"/>
    <mergeCell ref="B53:B56"/>
    <mergeCell ref="A57:A60"/>
    <mergeCell ref="B57:B60"/>
    <mergeCell ref="A61:A64"/>
    <mergeCell ref="B61:B64"/>
    <mergeCell ref="A65:A68"/>
    <mergeCell ref="B65:B68"/>
    <mergeCell ref="A69:A72"/>
    <mergeCell ref="A93:A96"/>
    <mergeCell ref="B93:B96"/>
    <mergeCell ref="A97:A100"/>
    <mergeCell ref="B97:B100"/>
    <mergeCell ref="A101:A104"/>
    <mergeCell ref="B101:B104"/>
    <mergeCell ref="A81:A84"/>
    <mergeCell ref="B81:B84"/>
    <mergeCell ref="B121:B124"/>
    <mergeCell ref="A125:A128"/>
    <mergeCell ref="B125:B128"/>
    <mergeCell ref="A105:A108"/>
    <mergeCell ref="B105:B108"/>
    <mergeCell ref="A109:A112"/>
    <mergeCell ref="B109:B112"/>
    <mergeCell ref="A113:A116"/>
    <mergeCell ref="B113:B116"/>
    <mergeCell ref="B49:B52"/>
    <mergeCell ref="A185:A188"/>
    <mergeCell ref="B185:B188"/>
    <mergeCell ref="A189:A192"/>
    <mergeCell ref="B189:B192"/>
    <mergeCell ref="A141:A144"/>
    <mergeCell ref="B141:B144"/>
    <mergeCell ref="A145:A148"/>
    <mergeCell ref="B145:B148"/>
    <mergeCell ref="A149:A152"/>
    <mergeCell ref="B149:B152"/>
    <mergeCell ref="A129:A132"/>
    <mergeCell ref="B129:B132"/>
    <mergeCell ref="A133:A136"/>
    <mergeCell ref="B133:B136"/>
    <mergeCell ref="A137:A140"/>
    <mergeCell ref="B137:B140"/>
    <mergeCell ref="A117:A120"/>
    <mergeCell ref="B117:B120"/>
    <mergeCell ref="A121:A124"/>
    <mergeCell ref="A85:A88"/>
    <mergeCell ref="B85:B88"/>
    <mergeCell ref="A89:A92"/>
    <mergeCell ref="B89:B92"/>
    <mergeCell ref="A201:A204"/>
    <mergeCell ref="B201:B204"/>
    <mergeCell ref="A205:A208"/>
    <mergeCell ref="B205:B208"/>
    <mergeCell ref="A209:A212"/>
    <mergeCell ref="B209:B212"/>
    <mergeCell ref="A221:A224"/>
    <mergeCell ref="B221:B224"/>
    <mergeCell ref="A237:A240"/>
    <mergeCell ref="B237:B240"/>
    <mergeCell ref="A253:A256"/>
    <mergeCell ref="B253:B256"/>
    <mergeCell ref="A257:A260"/>
    <mergeCell ref="B257:B260"/>
    <mergeCell ref="A301:A304"/>
    <mergeCell ref="B301:B304"/>
    <mergeCell ref="A305:A308"/>
    <mergeCell ref="B305:B308"/>
    <mergeCell ref="A261:A264"/>
    <mergeCell ref="B261:B264"/>
    <mergeCell ref="A265:A268"/>
    <mergeCell ref="B265:B268"/>
    <mergeCell ref="A285:A288"/>
    <mergeCell ref="B285:B288"/>
    <mergeCell ref="A269:A272"/>
    <mergeCell ref="B269:B272"/>
    <mergeCell ref="A273:A276"/>
    <mergeCell ref="B273:B276"/>
    <mergeCell ref="A277:A280"/>
    <mergeCell ref="B277:B280"/>
    <mergeCell ref="A281:A284"/>
    <mergeCell ref="B281:B284"/>
    <mergeCell ref="A309:A312"/>
    <mergeCell ref="B309:B312"/>
    <mergeCell ref="A289:A292"/>
    <mergeCell ref="B289:B292"/>
    <mergeCell ref="A293:A296"/>
    <mergeCell ref="B293:B296"/>
    <mergeCell ref="A297:A300"/>
    <mergeCell ref="B297:B300"/>
    <mergeCell ref="A361:A364"/>
    <mergeCell ref="B361:B364"/>
    <mergeCell ref="A349:A352"/>
    <mergeCell ref="B349:B352"/>
    <mergeCell ref="A353:A356"/>
    <mergeCell ref="B353:B356"/>
    <mergeCell ref="A357:A360"/>
    <mergeCell ref="B357:B36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rstPageNumber="163" fitToWidth="0" orientation="landscape" r:id="rId1"/>
  <headerFooter scaleWithDoc="0"/>
  <rowBreaks count="5" manualBreakCount="5">
    <brk id="164" max="16383" man="1"/>
    <brk id="219" max="16383" man="1"/>
    <brk id="312" max="10" man="1"/>
    <brk id="377" max="10" man="1"/>
    <brk id="40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I34"/>
  <sheetViews>
    <sheetView topLeftCell="A7" workbookViewId="0">
      <selection activeCell="B15" sqref="B15"/>
    </sheetView>
  </sheetViews>
  <sheetFormatPr defaultRowHeight="12.75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>
      <c r="D1" s="3"/>
      <c r="E1" s="3"/>
      <c r="F1" s="3"/>
      <c r="G1" s="3"/>
      <c r="H1" s="3"/>
      <c r="I1" s="3"/>
    </row>
    <row r="2" spans="1:9" ht="18.75">
      <c r="D2" s="3"/>
      <c r="E2" s="3"/>
      <c r="F2" s="3"/>
      <c r="G2" s="3"/>
      <c r="H2" s="3"/>
      <c r="I2" s="27" t="s">
        <v>72</v>
      </c>
    </row>
    <row r="3" spans="1:9" ht="15.75">
      <c r="C3" s="11"/>
      <c r="D3" s="18"/>
      <c r="E3" s="19"/>
      <c r="F3" s="19"/>
      <c r="G3" s="19"/>
      <c r="H3" s="19"/>
      <c r="I3" s="19"/>
    </row>
    <row r="4" spans="1:9" ht="15.75">
      <c r="C4" s="11"/>
      <c r="D4" s="20"/>
      <c r="E4" s="21"/>
      <c r="F4" s="21"/>
      <c r="G4" s="21"/>
      <c r="H4" s="21"/>
      <c r="I4" s="21"/>
    </row>
    <row r="5" spans="1:9" s="8" customFormat="1" ht="65.25" customHeight="1">
      <c r="C5" s="86" t="s">
        <v>109</v>
      </c>
      <c r="D5" s="36"/>
      <c r="E5" s="36"/>
      <c r="F5" s="36"/>
      <c r="G5" s="36"/>
      <c r="H5" s="36"/>
      <c r="I5" s="36"/>
    </row>
    <row r="6" spans="1:9">
      <c r="C6" s="10"/>
      <c r="D6" s="12"/>
      <c r="E6" s="9"/>
      <c r="F6" s="9"/>
      <c r="G6" s="9"/>
      <c r="H6" s="9"/>
      <c r="I6" s="9"/>
    </row>
    <row r="7" spans="1:9" s="33" customFormat="1" ht="36.75" customHeight="1">
      <c r="A7" s="342" t="s">
        <v>7</v>
      </c>
      <c r="B7" s="342" t="s">
        <v>15</v>
      </c>
      <c r="C7" s="345" t="s">
        <v>111</v>
      </c>
      <c r="D7" s="316" t="s">
        <v>112</v>
      </c>
      <c r="E7" s="35" t="s">
        <v>98</v>
      </c>
      <c r="F7" s="35"/>
      <c r="G7" s="316" t="s">
        <v>99</v>
      </c>
      <c r="H7" s="316" t="s">
        <v>113</v>
      </c>
      <c r="I7" s="340" t="s">
        <v>114</v>
      </c>
    </row>
    <row r="8" spans="1:9" s="8" customFormat="1" ht="15.75">
      <c r="A8" s="343"/>
      <c r="B8" s="343"/>
      <c r="C8" s="345"/>
      <c r="D8" s="316"/>
      <c r="E8" s="87"/>
      <c r="F8" s="87"/>
      <c r="G8" s="316"/>
      <c r="H8" s="316"/>
      <c r="I8" s="317"/>
    </row>
    <row r="9" spans="1:9" s="33" customFormat="1" ht="147.75" customHeight="1">
      <c r="A9" s="344"/>
      <c r="B9" s="344"/>
      <c r="C9" s="345"/>
      <c r="D9" s="316"/>
      <c r="E9" s="67" t="s">
        <v>100</v>
      </c>
      <c r="F9" s="67" t="s">
        <v>101</v>
      </c>
      <c r="G9" s="316"/>
      <c r="H9" s="316"/>
      <c r="I9" s="341"/>
    </row>
    <row r="10" spans="1:9" s="17" customFormat="1" ht="15.75">
      <c r="A10" s="88">
        <v>1</v>
      </c>
      <c r="B10" s="65">
        <v>2</v>
      </c>
      <c r="C10" s="65">
        <v>3</v>
      </c>
      <c r="D10" s="65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</row>
    <row r="11" spans="1:9" s="8" customFormat="1" ht="15.75">
      <c r="A11" s="89"/>
      <c r="B11" s="63" t="s">
        <v>36</v>
      </c>
      <c r="C11" s="63"/>
      <c r="D11" s="69"/>
      <c r="E11" s="16"/>
      <c r="F11" s="16"/>
      <c r="G11" s="16"/>
      <c r="H11" s="16"/>
      <c r="I11" s="16"/>
    </row>
    <row r="12" spans="1:9" s="8" customFormat="1" ht="31.5">
      <c r="A12" s="89"/>
      <c r="B12" s="63" t="s">
        <v>102</v>
      </c>
      <c r="C12" s="63"/>
      <c r="D12" s="69"/>
      <c r="E12" s="16"/>
      <c r="F12" s="16"/>
      <c r="G12" s="16"/>
      <c r="H12" s="16"/>
      <c r="I12" s="16"/>
    </row>
    <row r="13" spans="1:9" s="8" customFormat="1" ht="15.75">
      <c r="A13" s="89" t="s">
        <v>11</v>
      </c>
      <c r="B13" s="63" t="s">
        <v>78</v>
      </c>
      <c r="C13" s="63"/>
      <c r="D13" s="69"/>
      <c r="E13" s="16"/>
      <c r="F13" s="16"/>
      <c r="G13" s="16"/>
      <c r="H13" s="16"/>
      <c r="I13" s="16"/>
    </row>
    <row r="14" spans="1:9" ht="18" customHeight="1">
      <c r="A14" s="89" t="s">
        <v>37</v>
      </c>
      <c r="B14" s="63" t="s">
        <v>103</v>
      </c>
      <c r="C14" s="63"/>
      <c r="D14" s="69"/>
      <c r="E14" s="16"/>
      <c r="F14" s="16"/>
      <c r="G14" s="16"/>
      <c r="H14" s="16"/>
      <c r="I14" s="16"/>
    </row>
    <row r="15" spans="1:9" ht="18" customHeight="1">
      <c r="A15" s="89"/>
      <c r="B15" s="90" t="s">
        <v>11</v>
      </c>
      <c r="C15" s="90"/>
      <c r="D15" s="69"/>
      <c r="E15" s="16"/>
      <c r="F15" s="16"/>
      <c r="G15" s="16"/>
      <c r="H15" s="16"/>
      <c r="I15" s="16"/>
    </row>
    <row r="16" spans="1:9" ht="18" customHeight="1">
      <c r="A16" s="89"/>
      <c r="B16" s="90" t="s">
        <v>22</v>
      </c>
      <c r="C16" s="90"/>
      <c r="D16" s="69"/>
      <c r="E16" s="16"/>
      <c r="F16" s="16"/>
      <c r="G16" s="16"/>
      <c r="H16" s="16"/>
      <c r="I16" s="16"/>
    </row>
    <row r="17" spans="1:9" ht="18" customHeight="1">
      <c r="A17" s="89"/>
      <c r="B17" s="63" t="s">
        <v>48</v>
      </c>
      <c r="C17" s="63"/>
      <c r="D17" s="69"/>
      <c r="E17" s="16"/>
      <c r="F17" s="16"/>
      <c r="G17" s="16"/>
      <c r="H17" s="16"/>
      <c r="I17" s="16"/>
    </row>
    <row r="18" spans="1:9" ht="36" customHeight="1">
      <c r="A18" s="89"/>
      <c r="B18" s="63" t="s">
        <v>104</v>
      </c>
      <c r="C18" s="63"/>
      <c r="D18" s="69"/>
      <c r="E18" s="16"/>
      <c r="F18" s="16"/>
      <c r="G18" s="16"/>
      <c r="H18" s="16"/>
      <c r="I18" s="16"/>
    </row>
    <row r="19" spans="1:9" ht="18" customHeight="1">
      <c r="A19" s="89" t="s">
        <v>11</v>
      </c>
      <c r="B19" s="63" t="s">
        <v>80</v>
      </c>
      <c r="C19" s="63"/>
      <c r="D19" s="69"/>
      <c r="E19" s="16"/>
      <c r="F19" s="16"/>
      <c r="G19" s="16"/>
      <c r="H19" s="16"/>
      <c r="I19" s="16"/>
    </row>
    <row r="20" spans="1:9" ht="18" customHeight="1">
      <c r="A20" s="89" t="s">
        <v>11</v>
      </c>
      <c r="B20" s="63" t="s">
        <v>105</v>
      </c>
      <c r="C20" s="63"/>
      <c r="D20" s="69"/>
      <c r="E20" s="16"/>
      <c r="F20" s="16"/>
      <c r="G20" s="16"/>
      <c r="H20" s="16"/>
      <c r="I20" s="16"/>
    </row>
    <row r="21" spans="1:9" ht="18" customHeight="1">
      <c r="A21" s="89" t="s">
        <v>11</v>
      </c>
      <c r="B21" s="63" t="s">
        <v>11</v>
      </c>
      <c r="C21" s="63"/>
      <c r="D21" s="69"/>
      <c r="E21" s="16"/>
      <c r="F21" s="16"/>
      <c r="G21" s="16"/>
      <c r="H21" s="16"/>
      <c r="I21" s="16"/>
    </row>
    <row r="22" spans="1:9" s="8" customFormat="1" ht="18" customHeight="1">
      <c r="A22" s="89"/>
      <c r="B22" s="63" t="s">
        <v>22</v>
      </c>
      <c r="C22" s="63"/>
      <c r="D22" s="69"/>
      <c r="E22" s="16"/>
      <c r="F22" s="16"/>
      <c r="G22" s="16"/>
      <c r="H22" s="16"/>
      <c r="I22" s="16"/>
    </row>
    <row r="23" spans="1:9" s="8" customFormat="1" ht="31.5">
      <c r="A23" s="89"/>
      <c r="B23" s="91" t="s">
        <v>106</v>
      </c>
      <c r="C23" s="91" t="s">
        <v>110</v>
      </c>
      <c r="D23" s="69"/>
      <c r="E23" s="16"/>
      <c r="F23" s="16"/>
      <c r="G23" s="16"/>
      <c r="H23" s="16"/>
      <c r="I23" s="16"/>
    </row>
    <row r="24" spans="1:9" s="8" customFormat="1" ht="110.25" customHeight="1">
      <c r="A24" s="89"/>
      <c r="B24" s="91" t="s">
        <v>107</v>
      </c>
      <c r="C24" s="91" t="s">
        <v>95</v>
      </c>
      <c r="D24" s="69"/>
      <c r="E24" s="16"/>
      <c r="F24" s="16"/>
      <c r="G24" s="16"/>
      <c r="H24" s="16"/>
      <c r="I24" s="16"/>
    </row>
    <row r="25" spans="1:9" s="8" customFormat="1" ht="15.75" customHeight="1">
      <c r="A25" s="89" t="s">
        <v>11</v>
      </c>
      <c r="B25" s="63" t="s">
        <v>76</v>
      </c>
      <c r="C25" s="63"/>
      <c r="D25" s="69"/>
      <c r="E25" s="16"/>
      <c r="F25" s="16"/>
      <c r="G25" s="16"/>
      <c r="H25" s="16"/>
      <c r="I25" s="16"/>
    </row>
    <row r="26" spans="1:9" s="8" customFormat="1" ht="15.75">
      <c r="A26" s="89" t="s">
        <v>11</v>
      </c>
      <c r="B26" s="63" t="s">
        <v>11</v>
      </c>
      <c r="C26" s="63"/>
      <c r="D26" s="69"/>
      <c r="E26" s="16"/>
      <c r="F26" s="16"/>
      <c r="G26" s="16"/>
      <c r="H26" s="16"/>
      <c r="I26" s="16"/>
    </row>
    <row r="27" spans="1:9" s="8" customFormat="1" ht="189">
      <c r="A27" s="89"/>
      <c r="B27" s="91" t="s">
        <v>108</v>
      </c>
      <c r="C27" s="91" t="s">
        <v>94</v>
      </c>
      <c r="D27" s="69"/>
      <c r="E27" s="16"/>
      <c r="F27" s="16"/>
      <c r="G27" s="16"/>
      <c r="H27" s="16"/>
      <c r="I27" s="16"/>
    </row>
    <row r="28" spans="1:9" s="8" customFormat="1" ht="15.75">
      <c r="A28" s="89" t="s">
        <v>11</v>
      </c>
      <c r="B28" s="63" t="s">
        <v>77</v>
      </c>
      <c r="C28" s="63"/>
      <c r="D28" s="69"/>
      <c r="E28" s="16"/>
      <c r="F28" s="16"/>
      <c r="G28" s="16"/>
      <c r="H28" s="16"/>
      <c r="I28" s="16"/>
    </row>
    <row r="29" spans="1:9" s="8" customFormat="1" ht="15.75">
      <c r="A29" s="89" t="s">
        <v>11</v>
      </c>
      <c r="B29" s="63" t="s">
        <v>11</v>
      </c>
      <c r="C29" s="63"/>
      <c r="D29" s="69"/>
      <c r="E29" s="16"/>
      <c r="F29" s="16"/>
      <c r="G29" s="16"/>
      <c r="H29" s="16"/>
      <c r="I29" s="16"/>
    </row>
    <row r="30" spans="1:9" s="8" customFormat="1" ht="15.75">
      <c r="A30" s="89"/>
      <c r="B30" s="63" t="s">
        <v>22</v>
      </c>
      <c r="C30" s="63"/>
      <c r="D30" s="69"/>
      <c r="E30" s="16"/>
      <c r="F30" s="16"/>
      <c r="G30" s="16"/>
      <c r="H30" s="16"/>
      <c r="I30" s="16"/>
    </row>
    <row r="31" spans="1:9" ht="15.75">
      <c r="A31" s="92"/>
    </row>
    <row r="32" spans="1:9" ht="15.75">
      <c r="A32" s="92"/>
    </row>
    <row r="33" spans="1:1" ht="15.75">
      <c r="A33" s="92"/>
    </row>
    <row r="34" spans="1:1" ht="15.75">
      <c r="A34" s="92"/>
    </row>
  </sheetData>
  <mergeCells count="7"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63"/>
  <sheetViews>
    <sheetView topLeftCell="A28" workbookViewId="0">
      <selection activeCell="B30" sqref="B30:B32"/>
    </sheetView>
  </sheetViews>
  <sheetFormatPr defaultRowHeight="12.75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95" customFormat="1" ht="18.75">
      <c r="A1" s="93"/>
      <c r="B1" s="93"/>
      <c r="C1" s="93"/>
      <c r="D1" s="94"/>
      <c r="E1" s="94"/>
      <c r="F1" s="94"/>
      <c r="G1" s="94"/>
      <c r="H1" s="94"/>
      <c r="I1" s="94"/>
      <c r="J1" s="27" t="s">
        <v>126</v>
      </c>
    </row>
    <row r="2" spans="1:10" s="95" customFormat="1" ht="18.75">
      <c r="A2" s="93"/>
      <c r="B2" s="93"/>
      <c r="C2" s="93"/>
      <c r="D2" s="96"/>
      <c r="E2" s="96"/>
      <c r="F2" s="96"/>
      <c r="G2" s="96"/>
      <c r="H2" s="96"/>
      <c r="I2" s="96"/>
      <c r="J2" s="96"/>
    </row>
    <row r="3" spans="1:10" s="95" customFormat="1" ht="87.75" customHeight="1">
      <c r="A3" s="97" t="s">
        <v>125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s="100" customFormat="1">
      <c r="A4" s="98"/>
      <c r="B4" s="98"/>
      <c r="C4" s="98"/>
      <c r="D4" s="99"/>
      <c r="E4" s="99"/>
      <c r="F4" s="99"/>
      <c r="G4" s="99"/>
      <c r="H4" s="99"/>
      <c r="I4" s="99"/>
      <c r="J4" s="99"/>
    </row>
    <row r="5" spans="1:10" s="100" customFormat="1" ht="31.5">
      <c r="A5" s="352" t="s">
        <v>15</v>
      </c>
      <c r="B5" s="353" t="s">
        <v>128</v>
      </c>
      <c r="C5" s="354" t="s">
        <v>129</v>
      </c>
      <c r="D5" s="101" t="s">
        <v>115</v>
      </c>
      <c r="E5" s="101"/>
      <c r="F5" s="101"/>
      <c r="G5" s="101"/>
      <c r="H5" s="2" t="s">
        <v>130</v>
      </c>
      <c r="I5" s="2"/>
      <c r="J5" s="2"/>
    </row>
    <row r="6" spans="1:10" s="102" customFormat="1" ht="72.75" customHeight="1">
      <c r="A6" s="352"/>
      <c r="B6" s="353"/>
      <c r="C6" s="354"/>
      <c r="D6" s="71" t="s">
        <v>116</v>
      </c>
      <c r="E6" s="71" t="s">
        <v>117</v>
      </c>
      <c r="F6" s="71" t="s">
        <v>118</v>
      </c>
      <c r="G6" s="71" t="s">
        <v>119</v>
      </c>
      <c r="H6" s="71" t="s">
        <v>120</v>
      </c>
      <c r="I6" s="71" t="s">
        <v>121</v>
      </c>
      <c r="J6" s="71" t="s">
        <v>30</v>
      </c>
    </row>
    <row r="7" spans="1:10" s="100" customFormat="1" ht="15.75">
      <c r="A7" s="71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71">
        <v>9</v>
      </c>
      <c r="J7" s="71">
        <v>10</v>
      </c>
    </row>
    <row r="8" spans="1:10" s="104" customFormat="1" ht="18.75">
      <c r="A8" s="355" t="s">
        <v>69</v>
      </c>
      <c r="B8" s="355"/>
      <c r="C8" s="78" t="s">
        <v>86</v>
      </c>
      <c r="D8" s="65"/>
      <c r="E8" s="65"/>
      <c r="F8" s="65"/>
      <c r="G8" s="65"/>
      <c r="H8" s="103"/>
      <c r="I8" s="103"/>
      <c r="J8" s="103"/>
    </row>
    <row r="9" spans="1:10" s="104" customFormat="1" ht="18.75">
      <c r="A9" s="355"/>
      <c r="B9" s="355"/>
      <c r="C9" s="78" t="s">
        <v>87</v>
      </c>
      <c r="D9" s="65"/>
      <c r="E9" s="65"/>
      <c r="F9" s="65"/>
      <c r="G9" s="65"/>
      <c r="H9" s="103"/>
      <c r="I9" s="103"/>
      <c r="J9" s="103"/>
    </row>
    <row r="10" spans="1:10" s="104" customFormat="1" ht="18.75">
      <c r="A10" s="355"/>
      <c r="B10" s="355"/>
      <c r="C10" s="78" t="s">
        <v>88</v>
      </c>
      <c r="D10" s="105"/>
      <c r="E10" s="65"/>
      <c r="F10" s="65"/>
      <c r="G10" s="65"/>
      <c r="H10" s="103"/>
      <c r="I10" s="103"/>
      <c r="J10" s="103"/>
    </row>
    <row r="11" spans="1:10" s="104" customFormat="1" ht="18.75">
      <c r="A11" s="355"/>
      <c r="B11" s="355"/>
      <c r="C11" s="78" t="s">
        <v>89</v>
      </c>
      <c r="D11" s="105"/>
      <c r="E11" s="65"/>
      <c r="F11" s="65"/>
      <c r="G11" s="65"/>
      <c r="H11" s="103"/>
      <c r="I11" s="103"/>
      <c r="J11" s="103"/>
    </row>
    <row r="12" spans="1:10" s="104" customFormat="1" ht="18.75">
      <c r="A12" s="355"/>
      <c r="B12" s="355"/>
      <c r="C12" s="78" t="s">
        <v>122</v>
      </c>
      <c r="D12" s="105"/>
      <c r="E12" s="65"/>
      <c r="F12" s="65"/>
      <c r="G12" s="65"/>
      <c r="H12" s="103"/>
      <c r="I12" s="103"/>
      <c r="J12" s="103"/>
    </row>
    <row r="13" spans="1:10" s="104" customFormat="1" ht="18.75">
      <c r="A13" s="355"/>
      <c r="B13" s="355"/>
      <c r="C13" s="78" t="s">
        <v>11</v>
      </c>
      <c r="D13" s="105"/>
      <c r="E13" s="65"/>
      <c r="F13" s="65"/>
      <c r="G13" s="65"/>
      <c r="H13" s="103"/>
      <c r="I13" s="103"/>
      <c r="J13" s="103"/>
    </row>
    <row r="14" spans="1:10" s="100" customFormat="1" ht="18.75">
      <c r="A14" s="348" t="s">
        <v>36</v>
      </c>
      <c r="B14" s="348"/>
      <c r="C14" s="78" t="s">
        <v>86</v>
      </c>
      <c r="D14" s="64"/>
      <c r="E14" s="65"/>
      <c r="F14" s="65"/>
      <c r="G14" s="65"/>
      <c r="H14" s="64"/>
      <c r="I14" s="64"/>
      <c r="J14" s="64"/>
    </row>
    <row r="15" spans="1:10" s="100" customFormat="1" ht="18.75">
      <c r="A15" s="348"/>
      <c r="B15" s="348"/>
      <c r="C15" s="78" t="s">
        <v>87</v>
      </c>
      <c r="D15" s="64"/>
      <c r="E15" s="65"/>
      <c r="F15" s="65"/>
      <c r="G15" s="65"/>
      <c r="H15" s="64"/>
      <c r="I15" s="64"/>
      <c r="J15" s="64"/>
    </row>
    <row r="16" spans="1:10" s="100" customFormat="1" ht="18.75">
      <c r="A16" s="348"/>
      <c r="B16" s="348"/>
      <c r="C16" s="78" t="s">
        <v>11</v>
      </c>
      <c r="D16" s="64"/>
      <c r="E16" s="65"/>
      <c r="F16" s="65"/>
      <c r="G16" s="65"/>
      <c r="H16" s="64"/>
      <c r="I16" s="64"/>
      <c r="J16" s="64"/>
    </row>
    <row r="17" spans="1:10" s="100" customFormat="1" ht="18.75">
      <c r="A17" s="348" t="s">
        <v>16</v>
      </c>
      <c r="B17" s="348"/>
      <c r="C17" s="78" t="s">
        <v>86</v>
      </c>
      <c r="D17" s="107"/>
      <c r="E17" s="65"/>
      <c r="F17" s="65"/>
      <c r="G17" s="65"/>
      <c r="H17" s="107"/>
      <c r="I17" s="107"/>
      <c r="J17" s="107"/>
    </row>
    <row r="18" spans="1:10" s="100" customFormat="1" ht="18.75">
      <c r="A18" s="348"/>
      <c r="B18" s="348"/>
      <c r="C18" s="78" t="s">
        <v>87</v>
      </c>
      <c r="D18" s="107"/>
      <c r="E18" s="65"/>
      <c r="F18" s="65"/>
      <c r="G18" s="65"/>
      <c r="H18" s="107"/>
      <c r="I18" s="107"/>
      <c r="J18" s="107"/>
    </row>
    <row r="19" spans="1:10" s="100" customFormat="1" ht="18.75">
      <c r="A19" s="348"/>
      <c r="B19" s="348"/>
      <c r="C19" s="78" t="s">
        <v>11</v>
      </c>
      <c r="D19" s="64"/>
      <c r="E19" s="65"/>
      <c r="F19" s="65"/>
      <c r="G19" s="65"/>
      <c r="H19" s="64"/>
      <c r="I19" s="64"/>
      <c r="J19" s="64"/>
    </row>
    <row r="20" spans="1:10" s="100" customFormat="1" ht="18.75">
      <c r="A20" s="106" t="s">
        <v>78</v>
      </c>
      <c r="B20" s="106"/>
      <c r="C20" s="78" t="s">
        <v>116</v>
      </c>
      <c r="D20" s="64"/>
      <c r="E20" s="65"/>
      <c r="F20" s="65"/>
      <c r="G20" s="65"/>
      <c r="H20" s="64"/>
      <c r="I20" s="64"/>
      <c r="J20" s="64"/>
    </row>
    <row r="21" spans="1:10" s="100" customFormat="1" ht="18.75">
      <c r="A21" s="106" t="s">
        <v>11</v>
      </c>
      <c r="B21" s="106"/>
      <c r="C21" s="78" t="s">
        <v>11</v>
      </c>
      <c r="D21" s="64"/>
      <c r="E21" s="65"/>
      <c r="F21" s="65"/>
      <c r="G21" s="65"/>
      <c r="H21" s="64"/>
      <c r="I21" s="64"/>
      <c r="J21" s="64"/>
    </row>
    <row r="22" spans="1:10" s="100" customFormat="1" ht="18.75">
      <c r="A22" s="348" t="s">
        <v>17</v>
      </c>
      <c r="B22" s="348"/>
      <c r="C22" s="78" t="s">
        <v>86</v>
      </c>
      <c r="D22" s="64"/>
      <c r="E22" s="65"/>
      <c r="F22" s="65"/>
      <c r="G22" s="65"/>
      <c r="H22" s="64"/>
      <c r="I22" s="64"/>
      <c r="J22" s="64"/>
    </row>
    <row r="23" spans="1:10" s="100" customFormat="1" ht="18.75">
      <c r="A23" s="348"/>
      <c r="B23" s="348"/>
      <c r="C23" s="78" t="s">
        <v>87</v>
      </c>
      <c r="D23" s="64"/>
      <c r="E23" s="65"/>
      <c r="F23" s="65"/>
      <c r="G23" s="65"/>
      <c r="H23" s="64"/>
      <c r="I23" s="64"/>
      <c r="J23" s="64"/>
    </row>
    <row r="24" spans="1:10" s="100" customFormat="1" ht="18.75">
      <c r="A24" s="348"/>
      <c r="B24" s="348"/>
      <c r="C24" s="78" t="s">
        <v>11</v>
      </c>
      <c r="D24" s="64"/>
      <c r="E24" s="65"/>
      <c r="F24" s="65"/>
      <c r="G24" s="65"/>
      <c r="H24" s="64"/>
      <c r="I24" s="64"/>
      <c r="J24" s="64"/>
    </row>
    <row r="25" spans="1:10" s="100" customFormat="1" ht="18.75">
      <c r="A25" s="106" t="s">
        <v>79</v>
      </c>
      <c r="B25" s="106"/>
      <c r="C25" s="78" t="s">
        <v>116</v>
      </c>
      <c r="D25" s="64"/>
      <c r="E25" s="65"/>
      <c r="F25" s="65"/>
      <c r="G25" s="65"/>
      <c r="H25" s="64"/>
      <c r="I25" s="64"/>
      <c r="J25" s="64"/>
    </row>
    <row r="26" spans="1:10" s="100" customFormat="1" ht="18.75">
      <c r="A26" s="106" t="s">
        <v>11</v>
      </c>
      <c r="B26" s="106"/>
      <c r="C26" s="78" t="s">
        <v>11</v>
      </c>
      <c r="D26" s="105"/>
      <c r="E26" s="65"/>
      <c r="F26" s="65"/>
      <c r="G26" s="65"/>
      <c r="H26" s="105"/>
      <c r="I26" s="105"/>
      <c r="J26" s="105"/>
    </row>
    <row r="27" spans="1:10" s="100" customFormat="1" ht="18.75">
      <c r="A27" s="348" t="s">
        <v>48</v>
      </c>
      <c r="B27" s="348"/>
      <c r="C27" s="78" t="s">
        <v>86</v>
      </c>
      <c r="D27" s="105"/>
      <c r="E27" s="65"/>
      <c r="F27" s="65"/>
      <c r="G27" s="65"/>
      <c r="H27" s="105"/>
      <c r="I27" s="105"/>
      <c r="J27" s="105"/>
    </row>
    <row r="28" spans="1:10" s="100" customFormat="1" ht="18.75">
      <c r="A28" s="348"/>
      <c r="B28" s="348"/>
      <c r="C28" s="78" t="s">
        <v>87</v>
      </c>
      <c r="D28" s="105"/>
      <c r="E28" s="65"/>
      <c r="F28" s="65"/>
      <c r="G28" s="65"/>
      <c r="H28" s="105"/>
      <c r="I28" s="105"/>
      <c r="J28" s="105"/>
    </row>
    <row r="29" spans="1:10" s="100" customFormat="1" ht="18.75">
      <c r="A29" s="348"/>
      <c r="B29" s="348"/>
      <c r="C29" s="78" t="s">
        <v>11</v>
      </c>
      <c r="D29" s="105"/>
      <c r="E29" s="65"/>
      <c r="F29" s="65"/>
      <c r="G29" s="65"/>
      <c r="H29" s="105"/>
      <c r="I29" s="105"/>
      <c r="J29" s="105"/>
    </row>
    <row r="30" spans="1:10" s="100" customFormat="1" ht="18.75">
      <c r="A30" s="348" t="s">
        <v>123</v>
      </c>
      <c r="B30" s="348"/>
      <c r="C30" s="78" t="s">
        <v>86</v>
      </c>
      <c r="D30" s="105"/>
      <c r="E30" s="65"/>
      <c r="F30" s="65"/>
      <c r="G30" s="65"/>
      <c r="H30" s="105"/>
      <c r="I30" s="105"/>
      <c r="J30" s="105"/>
    </row>
    <row r="31" spans="1:10" s="100" customFormat="1" ht="18.75">
      <c r="A31" s="348"/>
      <c r="B31" s="348"/>
      <c r="C31" s="78" t="s">
        <v>87</v>
      </c>
      <c r="D31" s="105"/>
      <c r="E31" s="65"/>
      <c r="F31" s="65"/>
      <c r="G31" s="65"/>
      <c r="H31" s="105"/>
      <c r="I31" s="105"/>
      <c r="J31" s="105"/>
    </row>
    <row r="32" spans="1:10" s="100" customFormat="1" ht="18.75">
      <c r="A32" s="348"/>
      <c r="B32" s="348"/>
      <c r="C32" s="78" t="s">
        <v>11</v>
      </c>
      <c r="D32" s="105"/>
      <c r="E32" s="65"/>
      <c r="F32" s="65"/>
      <c r="G32" s="65"/>
      <c r="H32" s="105"/>
      <c r="I32" s="105"/>
      <c r="J32" s="105"/>
    </row>
    <row r="33" spans="1:10" s="100" customFormat="1" ht="18.75">
      <c r="A33" s="106" t="s">
        <v>80</v>
      </c>
      <c r="B33" s="106"/>
      <c r="C33" s="78" t="s">
        <v>116</v>
      </c>
      <c r="D33" s="105"/>
      <c r="E33" s="65"/>
      <c r="F33" s="65"/>
      <c r="G33" s="65"/>
      <c r="H33" s="105"/>
      <c r="I33" s="105"/>
      <c r="J33" s="105"/>
    </row>
    <row r="34" spans="1:10" s="100" customFormat="1" ht="18.75">
      <c r="A34" s="106" t="s">
        <v>11</v>
      </c>
      <c r="B34" s="106"/>
      <c r="C34" s="78" t="s">
        <v>11</v>
      </c>
      <c r="D34" s="105"/>
      <c r="E34" s="65"/>
      <c r="F34" s="65"/>
      <c r="G34" s="65"/>
      <c r="H34" s="105"/>
      <c r="I34" s="105"/>
      <c r="J34" s="105"/>
    </row>
    <row r="35" spans="1:10" s="100" customFormat="1" ht="18.75">
      <c r="A35" s="348" t="s">
        <v>124</v>
      </c>
      <c r="B35" s="348"/>
      <c r="C35" s="78" t="s">
        <v>86</v>
      </c>
      <c r="D35" s="105"/>
      <c r="E35" s="65"/>
      <c r="F35" s="65"/>
      <c r="G35" s="65"/>
      <c r="H35" s="105"/>
      <c r="I35" s="105"/>
      <c r="J35" s="105"/>
    </row>
    <row r="36" spans="1:10" s="100" customFormat="1" ht="18.75">
      <c r="A36" s="348"/>
      <c r="B36" s="348"/>
      <c r="C36" s="78" t="s">
        <v>87</v>
      </c>
      <c r="D36" s="105"/>
      <c r="E36" s="65"/>
      <c r="F36" s="65"/>
      <c r="G36" s="65"/>
      <c r="H36" s="105"/>
      <c r="I36" s="105"/>
      <c r="J36" s="105"/>
    </row>
    <row r="37" spans="1:10" s="100" customFormat="1" ht="18.75">
      <c r="A37" s="348"/>
      <c r="B37" s="348"/>
      <c r="C37" s="78" t="s">
        <v>11</v>
      </c>
      <c r="D37" s="105"/>
      <c r="E37" s="65"/>
      <c r="F37" s="65"/>
      <c r="G37" s="65"/>
      <c r="H37" s="105"/>
      <c r="I37" s="105"/>
      <c r="J37" s="105"/>
    </row>
    <row r="38" spans="1:10" s="100" customFormat="1" ht="18.75">
      <c r="A38" s="106" t="s">
        <v>81</v>
      </c>
      <c r="B38" s="106"/>
      <c r="C38" s="78" t="s">
        <v>116</v>
      </c>
      <c r="D38" s="105"/>
      <c r="E38" s="65"/>
      <c r="F38" s="65"/>
      <c r="G38" s="65"/>
      <c r="H38" s="105"/>
      <c r="I38" s="105"/>
      <c r="J38" s="105"/>
    </row>
    <row r="39" spans="1:10" s="100" customFormat="1" ht="18.75">
      <c r="A39" s="106" t="s">
        <v>11</v>
      </c>
      <c r="B39" s="106"/>
      <c r="C39" s="78" t="s">
        <v>11</v>
      </c>
      <c r="D39" s="105"/>
      <c r="E39" s="65"/>
      <c r="F39" s="65"/>
      <c r="G39" s="65"/>
      <c r="H39" s="105"/>
      <c r="I39" s="105"/>
      <c r="J39" s="105"/>
    </row>
    <row r="40" spans="1:10" s="100" customFormat="1" ht="18.75">
      <c r="A40" s="348" t="s">
        <v>106</v>
      </c>
      <c r="B40" s="348" t="s">
        <v>127</v>
      </c>
      <c r="C40" s="78" t="s">
        <v>86</v>
      </c>
      <c r="D40" s="105"/>
      <c r="E40" s="65"/>
      <c r="F40" s="65"/>
      <c r="G40" s="65"/>
      <c r="H40" s="105"/>
      <c r="I40" s="105"/>
      <c r="J40" s="105"/>
    </row>
    <row r="41" spans="1:10" s="100" customFormat="1" ht="18.75">
      <c r="A41" s="348"/>
      <c r="B41" s="348"/>
      <c r="C41" s="78" t="s">
        <v>87</v>
      </c>
      <c r="D41" s="105"/>
      <c r="E41" s="65"/>
      <c r="F41" s="65"/>
      <c r="G41" s="65"/>
      <c r="H41" s="105"/>
      <c r="I41" s="105"/>
      <c r="J41" s="105"/>
    </row>
    <row r="42" spans="1:10" s="100" customFormat="1" ht="18.75">
      <c r="A42" s="348"/>
      <c r="B42" s="348"/>
      <c r="C42" s="78" t="s">
        <v>11</v>
      </c>
      <c r="D42" s="105"/>
      <c r="E42" s="65"/>
      <c r="F42" s="65"/>
      <c r="G42" s="65"/>
      <c r="H42" s="105"/>
      <c r="I42" s="105"/>
      <c r="J42" s="105"/>
    </row>
    <row r="43" spans="1:10" s="100" customFormat="1" ht="69.75" customHeight="1">
      <c r="A43" s="348" t="s">
        <v>53</v>
      </c>
      <c r="B43" s="349" t="s">
        <v>95</v>
      </c>
      <c r="C43" s="78" t="s">
        <v>86</v>
      </c>
      <c r="D43" s="105"/>
      <c r="E43" s="65"/>
      <c r="F43" s="65"/>
      <c r="G43" s="65"/>
      <c r="H43" s="105"/>
      <c r="I43" s="105"/>
      <c r="J43" s="105"/>
    </row>
    <row r="44" spans="1:10" s="100" customFormat="1" ht="69.75" customHeight="1">
      <c r="A44" s="348"/>
      <c r="B44" s="349"/>
      <c r="C44" s="78" t="s">
        <v>87</v>
      </c>
      <c r="D44" s="105"/>
      <c r="E44" s="65"/>
      <c r="F44" s="65"/>
      <c r="G44" s="65"/>
      <c r="H44" s="105"/>
      <c r="I44" s="105"/>
      <c r="J44" s="105"/>
    </row>
    <row r="45" spans="1:10" s="100" customFormat="1" ht="18.75">
      <c r="A45" s="348"/>
      <c r="B45" s="349"/>
      <c r="C45" s="78" t="s">
        <v>11</v>
      </c>
      <c r="D45" s="105"/>
      <c r="E45" s="65"/>
      <c r="F45" s="65"/>
      <c r="G45" s="65"/>
      <c r="H45" s="105"/>
      <c r="I45" s="105"/>
      <c r="J45" s="105"/>
    </row>
    <row r="46" spans="1:10" s="100" customFormat="1" ht="51" customHeight="1">
      <c r="A46" s="348" t="s">
        <v>90</v>
      </c>
      <c r="B46" s="349" t="s">
        <v>94</v>
      </c>
      <c r="C46" s="78" t="s">
        <v>86</v>
      </c>
      <c r="D46" s="105"/>
      <c r="E46" s="65"/>
      <c r="F46" s="65"/>
      <c r="G46" s="65"/>
      <c r="H46" s="105"/>
      <c r="I46" s="105"/>
      <c r="J46" s="105"/>
    </row>
    <row r="47" spans="1:10" s="100" customFormat="1" ht="51" customHeight="1">
      <c r="A47" s="348"/>
      <c r="B47" s="349"/>
      <c r="C47" s="78" t="s">
        <v>87</v>
      </c>
      <c r="D47" s="105"/>
      <c r="E47" s="65"/>
      <c r="F47" s="65"/>
      <c r="G47" s="65"/>
      <c r="H47" s="105"/>
      <c r="I47" s="105"/>
      <c r="J47" s="105"/>
    </row>
    <row r="48" spans="1:10" s="100" customFormat="1" ht="51" customHeight="1">
      <c r="A48" s="348"/>
      <c r="B48" s="349"/>
      <c r="C48" s="78" t="s">
        <v>11</v>
      </c>
      <c r="D48" s="105"/>
      <c r="E48" s="65"/>
      <c r="F48" s="65"/>
      <c r="G48" s="65"/>
      <c r="H48" s="105"/>
      <c r="I48" s="105"/>
      <c r="J48" s="105"/>
    </row>
    <row r="49" spans="1:10" s="100" customFormat="1" ht="18.75">
      <c r="A49" s="41"/>
      <c r="B49" s="41"/>
      <c r="C49" s="42"/>
      <c r="D49" s="43"/>
      <c r="E49" s="43"/>
      <c r="F49" s="43"/>
      <c r="G49" s="43"/>
      <c r="H49" s="43"/>
      <c r="I49" s="43"/>
      <c r="J49" s="43"/>
    </row>
    <row r="50" spans="1:10" s="100" customFormat="1" ht="18.75">
      <c r="A50" s="50" t="s">
        <v>6</v>
      </c>
      <c r="B50" s="51"/>
      <c r="C50" s="108"/>
      <c r="D50" s="43"/>
      <c r="E50" s="43"/>
      <c r="F50" s="43"/>
      <c r="G50" s="52"/>
      <c r="H50" s="52"/>
      <c r="I50" s="43"/>
      <c r="J50" s="52"/>
    </row>
    <row r="51" spans="1:10" s="100" customFormat="1" ht="15.75">
      <c r="A51" s="50"/>
      <c r="B51" s="350" t="s">
        <v>71</v>
      </c>
      <c r="C51" s="350"/>
      <c r="D51" s="43"/>
      <c r="E51" s="43"/>
      <c r="F51" s="43"/>
      <c r="G51" s="351" t="s">
        <v>3</v>
      </c>
      <c r="H51" s="351"/>
      <c r="I51" s="43"/>
      <c r="J51" s="55" t="s">
        <v>2</v>
      </c>
    </row>
    <row r="52" spans="1:10" s="100" customFormat="1" ht="18.75">
      <c r="A52" s="41"/>
      <c r="B52" s="41"/>
      <c r="C52" s="42"/>
      <c r="D52" s="43"/>
      <c r="E52" s="43" t="s">
        <v>5</v>
      </c>
      <c r="F52" s="43"/>
      <c r="G52" s="43"/>
      <c r="H52" s="43"/>
      <c r="I52" s="43"/>
      <c r="J52" s="43"/>
    </row>
    <row r="53" spans="1:10" s="100" customFormat="1" ht="18.75">
      <c r="A53" s="50" t="s">
        <v>4</v>
      </c>
      <c r="B53" s="51"/>
      <c r="C53" s="108"/>
      <c r="D53" s="43"/>
      <c r="E53" s="43"/>
      <c r="F53" s="43"/>
      <c r="G53" s="52"/>
      <c r="H53" s="52"/>
      <c r="I53" s="43"/>
      <c r="J53" s="52"/>
    </row>
    <row r="54" spans="1:10" s="100" customFormat="1" ht="15.75">
      <c r="A54" s="50"/>
      <c r="B54" s="350" t="s">
        <v>131</v>
      </c>
      <c r="C54" s="350"/>
      <c r="D54" s="43"/>
      <c r="E54" s="43"/>
      <c r="F54" s="43"/>
      <c r="G54" s="351" t="s">
        <v>3</v>
      </c>
      <c r="H54" s="351"/>
      <c r="I54" s="43"/>
      <c r="J54" s="55" t="s">
        <v>2</v>
      </c>
    </row>
    <row r="55" spans="1:10" s="100" customForma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s="100" customFormat="1">
      <c r="A56" s="110"/>
      <c r="B56" s="110"/>
      <c r="C56" s="111"/>
      <c r="D56" s="109"/>
      <c r="E56" s="109"/>
      <c r="F56" s="109"/>
      <c r="G56" s="109"/>
      <c r="H56" s="109"/>
      <c r="I56" s="109"/>
      <c r="J56" s="109"/>
    </row>
    <row r="57" spans="1:10" s="100" customFormat="1" ht="18">
      <c r="A57" s="346" t="s">
        <v>132</v>
      </c>
      <c r="B57" s="311"/>
      <c r="C57" s="311"/>
      <c r="D57" s="311"/>
      <c r="E57" s="311"/>
      <c r="F57" s="311"/>
      <c r="G57" s="311"/>
      <c r="H57" s="311"/>
      <c r="I57" s="311"/>
      <c r="J57" s="311"/>
    </row>
    <row r="58" spans="1:10" s="100" customFormat="1" ht="18">
      <c r="A58" s="346"/>
      <c r="B58" s="311"/>
      <c r="C58" s="311"/>
      <c r="D58" s="311"/>
      <c r="E58" s="311"/>
      <c r="F58" s="311"/>
      <c r="G58" s="311"/>
      <c r="H58" s="311"/>
      <c r="I58" s="311"/>
      <c r="J58" s="311"/>
    </row>
    <row r="59" spans="1:10" s="100" customFormat="1" ht="15">
      <c r="A59" s="347"/>
      <c r="B59" s="347"/>
      <c r="C59" s="347"/>
      <c r="D59" s="347"/>
      <c r="E59" s="347"/>
      <c r="F59" s="347"/>
      <c r="G59" s="347"/>
      <c r="H59" s="347"/>
      <c r="I59" s="347"/>
      <c r="J59" s="347"/>
    </row>
    <row r="60" spans="1:10" s="100" customForma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</row>
    <row r="61" spans="1:10" s="100" customFormat="1"/>
    <row r="62" spans="1:10" s="100" customFormat="1"/>
    <row r="63" spans="1:10" s="100" customFormat="1"/>
  </sheetData>
  <mergeCells count="30">
    <mergeCell ref="C5:C6"/>
    <mergeCell ref="A8:A13"/>
    <mergeCell ref="B8:B13"/>
    <mergeCell ref="A14:A16"/>
    <mergeCell ref="B14:B16"/>
    <mergeCell ref="A17:A19"/>
    <mergeCell ref="B17:B19"/>
    <mergeCell ref="A5:A6"/>
    <mergeCell ref="B5:B6"/>
    <mergeCell ref="A22:A24"/>
    <mergeCell ref="B22:B24"/>
    <mergeCell ref="A27:A29"/>
    <mergeCell ref="B27:B29"/>
    <mergeCell ref="A30:A32"/>
    <mergeCell ref="B30:B32"/>
    <mergeCell ref="A35:A37"/>
    <mergeCell ref="B35:B37"/>
    <mergeCell ref="A40:A42"/>
    <mergeCell ref="B40:B42"/>
    <mergeCell ref="A43:A45"/>
    <mergeCell ref="B43:B45"/>
    <mergeCell ref="A57:J57"/>
    <mergeCell ref="A58:J58"/>
    <mergeCell ref="A59:J59"/>
    <mergeCell ref="A46:A48"/>
    <mergeCell ref="B46:B48"/>
    <mergeCell ref="B51:C51"/>
    <mergeCell ref="G51:H51"/>
    <mergeCell ref="B54:C54"/>
    <mergeCell ref="G54:H54"/>
  </mergeCells>
  <pageMargins left="0.39370078740157483" right="0.39370078740157483" top="0.78740157480314965" bottom="0.39370078740157483" header="0.31496062992125984" footer="0.31496062992125984"/>
  <pageSetup paperSize="9" scale="6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3"/>
  <sheetViews>
    <sheetView topLeftCell="A10" workbookViewId="0">
      <selection activeCell="A10" sqref="A10"/>
    </sheetView>
  </sheetViews>
  <sheetFormatPr defaultRowHeight="12.75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7" ht="18.75">
      <c r="A1" s="11"/>
      <c r="B1" s="57"/>
      <c r="C1" s="29"/>
      <c r="D1" s="28"/>
      <c r="E1" s="28"/>
      <c r="F1" s="28"/>
      <c r="G1" s="85" t="s">
        <v>134</v>
      </c>
    </row>
    <row r="2" spans="1:7" ht="18.75">
      <c r="A2" s="11"/>
      <c r="B2" s="30"/>
      <c r="C2" s="30"/>
      <c r="D2" s="31"/>
      <c r="E2" s="31"/>
      <c r="F2" s="31"/>
      <c r="G2" s="31"/>
    </row>
    <row r="3" spans="1:7" s="8" customFormat="1" ht="75">
      <c r="A3" s="37" t="s">
        <v>67</v>
      </c>
      <c r="B3" s="37"/>
      <c r="C3" s="37"/>
      <c r="D3" s="37"/>
      <c r="E3" s="37"/>
      <c r="F3" s="37"/>
      <c r="G3" s="37"/>
    </row>
    <row r="4" spans="1:7">
      <c r="A4" s="10"/>
      <c r="B4" s="12"/>
      <c r="C4" s="13"/>
      <c r="D4" s="9"/>
      <c r="E4" s="9"/>
      <c r="F4" s="9"/>
      <c r="G4" s="9"/>
    </row>
    <row r="5" spans="1:7" s="33" customFormat="1" ht="47.25">
      <c r="A5" s="316" t="s">
        <v>7</v>
      </c>
      <c r="B5" s="363" t="s">
        <v>9</v>
      </c>
      <c r="C5" s="316" t="s">
        <v>10</v>
      </c>
      <c r="D5" s="35" t="s">
        <v>68</v>
      </c>
      <c r="E5" s="35"/>
      <c r="F5" s="35"/>
      <c r="G5" s="316" t="s">
        <v>28</v>
      </c>
    </row>
    <row r="6" spans="1:7" s="8" customFormat="1" ht="15.75">
      <c r="A6" s="316"/>
      <c r="B6" s="363"/>
      <c r="C6" s="316"/>
      <c r="D6" s="38"/>
      <c r="E6" s="35" t="s">
        <v>23</v>
      </c>
      <c r="F6" s="35"/>
      <c r="G6" s="316"/>
    </row>
    <row r="7" spans="1:7" s="33" customFormat="1" ht="69">
      <c r="A7" s="316"/>
      <c r="B7" s="363"/>
      <c r="C7" s="316"/>
      <c r="D7" s="67" t="s">
        <v>29</v>
      </c>
      <c r="E7" s="65" t="s">
        <v>24</v>
      </c>
      <c r="F7" s="65" t="s">
        <v>25</v>
      </c>
      <c r="G7" s="316"/>
    </row>
    <row r="8" spans="1:7" s="17" customFormat="1" ht="15.7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</row>
    <row r="9" spans="1:7" s="8" customFormat="1" ht="15.75">
      <c r="A9" s="364" t="s">
        <v>69</v>
      </c>
      <c r="B9" s="365"/>
      <c r="C9" s="365"/>
      <c r="D9" s="365"/>
      <c r="E9" s="365"/>
      <c r="F9" s="365"/>
      <c r="G9" s="366"/>
    </row>
    <row r="10" spans="1:7" s="8" customFormat="1" ht="47.25">
      <c r="A10" s="40" t="s">
        <v>8</v>
      </c>
      <c r="B10" s="70" t="s">
        <v>70</v>
      </c>
      <c r="C10" s="14"/>
      <c r="D10" s="15"/>
      <c r="E10" s="22"/>
      <c r="F10" s="15"/>
      <c r="G10" s="22"/>
    </row>
    <row r="11" spans="1:7" s="8" customFormat="1" ht="47.25">
      <c r="A11" s="70" t="s">
        <v>133</v>
      </c>
      <c r="B11" s="70" t="s">
        <v>135</v>
      </c>
      <c r="C11" s="14"/>
      <c r="D11" s="15"/>
      <c r="E11" s="22"/>
      <c r="F11" s="15"/>
      <c r="G11" s="22"/>
    </row>
    <row r="12" spans="1:7" s="8" customFormat="1" ht="15.75">
      <c r="A12" s="70" t="s">
        <v>11</v>
      </c>
      <c r="B12" s="70" t="s">
        <v>11</v>
      </c>
      <c r="C12" s="14"/>
      <c r="D12" s="15"/>
      <c r="E12" s="22"/>
      <c r="F12" s="15"/>
      <c r="G12" s="22"/>
    </row>
    <row r="13" spans="1:7" s="8" customFormat="1" ht="15.75">
      <c r="A13" s="356" t="s">
        <v>36</v>
      </c>
      <c r="B13" s="357"/>
      <c r="C13" s="357"/>
      <c r="D13" s="357"/>
      <c r="E13" s="357"/>
      <c r="F13" s="357"/>
      <c r="G13" s="358"/>
    </row>
    <row r="14" spans="1:7" s="8" customFormat="1" ht="31.5">
      <c r="A14" s="68" t="s">
        <v>11</v>
      </c>
      <c r="B14" s="48" t="s">
        <v>34</v>
      </c>
      <c r="C14" s="16"/>
      <c r="D14" s="16"/>
      <c r="E14" s="16"/>
      <c r="F14" s="16"/>
      <c r="G14" s="16"/>
    </row>
    <row r="15" spans="1:7" s="8" customFormat="1" ht="31.5">
      <c r="A15" s="68" t="s">
        <v>11</v>
      </c>
      <c r="B15" s="48" t="s">
        <v>35</v>
      </c>
      <c r="C15" s="16"/>
      <c r="D15" s="16"/>
      <c r="E15" s="16"/>
      <c r="F15" s="16"/>
      <c r="G15" s="16"/>
    </row>
    <row r="16" spans="1:7" s="8" customFormat="1" ht="15.75">
      <c r="A16" s="68" t="s">
        <v>11</v>
      </c>
      <c r="B16" s="48" t="s">
        <v>11</v>
      </c>
      <c r="C16" s="16"/>
      <c r="D16" s="16"/>
      <c r="E16" s="16"/>
      <c r="F16" s="16"/>
      <c r="G16" s="16"/>
    </row>
    <row r="17" spans="1:7" ht="15.75">
      <c r="A17" s="359" t="s">
        <v>13</v>
      </c>
      <c r="B17" s="360"/>
      <c r="C17" s="360"/>
      <c r="D17" s="360"/>
      <c r="E17" s="360"/>
      <c r="F17" s="360"/>
      <c r="G17" s="361"/>
    </row>
    <row r="18" spans="1:7" ht="47.25">
      <c r="A18" s="40" t="s">
        <v>11</v>
      </c>
      <c r="B18" s="48" t="s">
        <v>38</v>
      </c>
      <c r="C18" s="16"/>
      <c r="D18" s="16"/>
      <c r="E18" s="16"/>
      <c r="F18" s="16"/>
      <c r="G18" s="16"/>
    </row>
    <row r="19" spans="1:7" ht="47.25">
      <c r="A19" s="56" t="s">
        <v>37</v>
      </c>
      <c r="B19" s="48" t="s">
        <v>39</v>
      </c>
      <c r="C19" s="39"/>
      <c r="D19" s="39"/>
      <c r="E19" s="39"/>
      <c r="F19" s="39"/>
      <c r="G19" s="39"/>
    </row>
    <row r="20" spans="1:7" ht="15.75">
      <c r="A20" s="68" t="s">
        <v>11</v>
      </c>
      <c r="B20" s="70" t="s">
        <v>11</v>
      </c>
      <c r="C20" s="16"/>
      <c r="D20" s="16"/>
      <c r="E20" s="16"/>
      <c r="F20" s="16"/>
      <c r="G20" s="16"/>
    </row>
    <row r="21" spans="1:7" ht="15.75">
      <c r="A21" s="356" t="s">
        <v>54</v>
      </c>
      <c r="B21" s="357"/>
      <c r="C21" s="357"/>
      <c r="D21" s="357"/>
      <c r="E21" s="357"/>
      <c r="F21" s="357"/>
      <c r="G21" s="358"/>
    </row>
    <row r="22" spans="1:7" s="8" customFormat="1" ht="31.5">
      <c r="A22" s="68"/>
      <c r="B22" s="48" t="s">
        <v>49</v>
      </c>
      <c r="C22" s="16"/>
      <c r="D22" s="16"/>
      <c r="E22" s="16"/>
      <c r="F22" s="16"/>
      <c r="G22" s="16"/>
    </row>
    <row r="23" spans="1:7" s="8" customFormat="1" ht="31.5">
      <c r="A23" s="68"/>
      <c r="B23" s="48" t="s">
        <v>50</v>
      </c>
      <c r="C23" s="16"/>
      <c r="D23" s="16"/>
      <c r="E23" s="16"/>
      <c r="F23" s="16"/>
      <c r="G23" s="16"/>
    </row>
    <row r="24" spans="1:7" ht="15.75">
      <c r="A24" s="68" t="s">
        <v>11</v>
      </c>
      <c r="B24" s="70" t="s">
        <v>11</v>
      </c>
      <c r="C24" s="39"/>
      <c r="D24" s="39"/>
      <c r="E24" s="39"/>
      <c r="F24" s="39"/>
      <c r="G24" s="39"/>
    </row>
    <row r="25" spans="1:7" ht="15.75">
      <c r="A25" s="359" t="s">
        <v>14</v>
      </c>
      <c r="B25" s="360"/>
      <c r="C25" s="360"/>
      <c r="D25" s="360"/>
      <c r="E25" s="360"/>
      <c r="F25" s="360"/>
      <c r="G25" s="361"/>
    </row>
    <row r="26" spans="1:7" ht="47.25">
      <c r="A26" s="48" t="s">
        <v>11</v>
      </c>
      <c r="B26" s="48" t="s">
        <v>51</v>
      </c>
      <c r="C26" s="22"/>
      <c r="D26" s="22"/>
      <c r="E26" s="22"/>
      <c r="F26" s="22"/>
      <c r="G26" s="22"/>
    </row>
    <row r="27" spans="1:7" ht="47.25">
      <c r="A27" s="48" t="s">
        <v>11</v>
      </c>
      <c r="B27" s="48" t="s">
        <v>52</v>
      </c>
      <c r="C27" s="22"/>
      <c r="D27" s="22"/>
      <c r="E27" s="22"/>
      <c r="F27" s="22"/>
      <c r="G27" s="22"/>
    </row>
    <row r="28" spans="1:7" ht="15.75">
      <c r="A28" s="68" t="s">
        <v>11</v>
      </c>
      <c r="B28" s="70" t="s">
        <v>11</v>
      </c>
      <c r="C28" s="22"/>
      <c r="D28" s="22"/>
      <c r="E28" s="22"/>
      <c r="F28" s="22"/>
      <c r="G28" s="22"/>
    </row>
    <row r="29" spans="1:7" ht="15.75">
      <c r="A29" s="48"/>
      <c r="B29" s="48" t="s">
        <v>1</v>
      </c>
      <c r="C29" s="39"/>
      <c r="D29" s="39"/>
      <c r="E29" s="39"/>
      <c r="F29" s="39"/>
      <c r="G29" s="39"/>
    </row>
    <row r="30" spans="1:7" ht="15.75">
      <c r="A30" s="58"/>
      <c r="B30" s="59"/>
      <c r="C30" s="59"/>
      <c r="D30" s="59"/>
      <c r="E30" s="59"/>
      <c r="F30" s="59"/>
      <c r="G30" s="59"/>
    </row>
    <row r="31" spans="1:7" ht="15">
      <c r="A31" s="6"/>
      <c r="B31" s="6"/>
      <c r="C31" s="5"/>
      <c r="D31" s="5"/>
      <c r="E31" s="5"/>
      <c r="F31" s="5"/>
      <c r="G31" s="5"/>
    </row>
    <row r="32" spans="1:7" ht="18.75">
      <c r="A32" s="362" t="s">
        <v>26</v>
      </c>
      <c r="B32" s="362"/>
      <c r="C32" s="362"/>
      <c r="D32" s="362"/>
      <c r="E32" s="362"/>
      <c r="F32" s="362"/>
      <c r="G32" s="362"/>
    </row>
    <row r="33" spans="1:7" ht="15">
      <c r="A33" s="5"/>
      <c r="B33" s="5"/>
      <c r="C33" s="5"/>
      <c r="D33" s="5"/>
      <c r="E33" s="5"/>
      <c r="F33" s="5"/>
      <c r="G33" s="5"/>
    </row>
  </sheetData>
  <mergeCells count="10">
    <mergeCell ref="A5:A7"/>
    <mergeCell ref="B5:B7"/>
    <mergeCell ref="C5:C7"/>
    <mergeCell ref="G5:G7"/>
    <mergeCell ref="A9:G9"/>
    <mergeCell ref="A13:G13"/>
    <mergeCell ref="A17:G17"/>
    <mergeCell ref="A21:G21"/>
    <mergeCell ref="A25:G25"/>
    <mergeCell ref="A32:G32"/>
  </mergeCells>
  <pageMargins left="0.39370078740157483" right="0.39370078740157483" top="0.74803149606299213" bottom="0.3937007874015748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C22" sqref="C22"/>
    </sheetView>
  </sheetViews>
  <sheetFormatPr defaultRowHeight="12.75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>
      <c r="C1" s="113"/>
      <c r="D1" s="3"/>
      <c r="E1" s="3"/>
      <c r="F1" s="3"/>
      <c r="G1" s="3"/>
      <c r="H1" s="3"/>
      <c r="I1" s="3"/>
      <c r="J1" s="3"/>
      <c r="K1" s="3"/>
      <c r="L1" s="3"/>
      <c r="M1" s="3"/>
      <c r="N1" s="27" t="s">
        <v>146</v>
      </c>
    </row>
    <row r="2" spans="1:14" ht="15.75">
      <c r="A2" s="11"/>
      <c r="B2" s="11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s="8" customFormat="1" ht="56.25" customHeight="1">
      <c r="A3" s="369" t="s">
        <v>147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</row>
    <row r="4" spans="1:14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3" customFormat="1" ht="31.5" customHeight="1">
      <c r="A5" s="370" t="s">
        <v>7</v>
      </c>
      <c r="B5" s="114"/>
      <c r="C5" s="370" t="s">
        <v>148</v>
      </c>
      <c r="D5" s="340" t="s">
        <v>112</v>
      </c>
      <c r="E5" s="2" t="s">
        <v>136</v>
      </c>
      <c r="F5" s="2"/>
      <c r="G5" s="308" t="s">
        <v>137</v>
      </c>
      <c r="H5" s="310"/>
      <c r="I5" s="2" t="s">
        <v>149</v>
      </c>
      <c r="J5" s="2"/>
      <c r="K5" s="2"/>
      <c r="L5" s="2" t="s">
        <v>138</v>
      </c>
      <c r="M5" s="2"/>
      <c r="N5" s="345" t="s">
        <v>139</v>
      </c>
    </row>
    <row r="6" spans="1:14" s="8" customFormat="1" ht="144.75" customHeight="1">
      <c r="A6" s="371"/>
      <c r="B6" s="115"/>
      <c r="C6" s="371"/>
      <c r="D6" s="317"/>
      <c r="E6" s="67" t="s">
        <v>140</v>
      </c>
      <c r="F6" s="67" t="s">
        <v>141</v>
      </c>
      <c r="G6" s="67" t="s">
        <v>140</v>
      </c>
      <c r="H6" s="67" t="s">
        <v>141</v>
      </c>
      <c r="I6" s="73" t="s">
        <v>150</v>
      </c>
      <c r="J6" s="71" t="s">
        <v>142</v>
      </c>
      <c r="K6" s="71" t="s">
        <v>30</v>
      </c>
      <c r="L6" s="71" t="s">
        <v>143</v>
      </c>
      <c r="M6" s="71" t="s">
        <v>144</v>
      </c>
      <c r="N6" s="345"/>
    </row>
    <row r="7" spans="1:14" s="17" customFormat="1" ht="15.75" customHeight="1">
      <c r="A7" s="65">
        <v>1</v>
      </c>
      <c r="B7" s="65">
        <v>2</v>
      </c>
      <c r="C7" s="71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  <c r="K7" s="65">
        <v>11</v>
      </c>
      <c r="L7" s="65">
        <v>12</v>
      </c>
      <c r="M7" s="65">
        <v>13</v>
      </c>
      <c r="N7" s="65">
        <v>14</v>
      </c>
    </row>
    <row r="8" spans="1:14" s="17" customFormat="1" ht="40.5" customHeight="1">
      <c r="A8" s="89"/>
      <c r="B8" s="90" t="s">
        <v>69</v>
      </c>
      <c r="C8" s="90"/>
      <c r="D8" s="90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14" s="17" customFormat="1" ht="15.75" customHeight="1">
      <c r="A9" s="89"/>
      <c r="B9" s="90" t="s">
        <v>0</v>
      </c>
      <c r="C9" s="90"/>
      <c r="D9" s="90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17" customFormat="1" ht="29.25" customHeight="1">
      <c r="A10" s="89"/>
      <c r="B10" s="63" t="s">
        <v>36</v>
      </c>
      <c r="C10" s="63"/>
      <c r="D10" s="63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17" customFormat="1" ht="42" customHeight="1">
      <c r="A11" s="89"/>
      <c r="B11" s="63" t="s">
        <v>102</v>
      </c>
      <c r="C11" s="63"/>
      <c r="D11" s="63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2" spans="1:14" s="17" customFormat="1" ht="15.75" customHeight="1">
      <c r="A12" s="89" t="s">
        <v>11</v>
      </c>
      <c r="B12" s="63" t="s">
        <v>78</v>
      </c>
      <c r="C12" s="63"/>
      <c r="D12" s="63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17" customFormat="1" ht="15.75" customHeight="1">
      <c r="A13" s="89"/>
      <c r="B13" s="90" t="s">
        <v>22</v>
      </c>
      <c r="C13" s="90"/>
      <c r="D13" s="90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17" customFormat="1" ht="24" customHeight="1">
      <c r="A14" s="89"/>
      <c r="B14" s="63" t="s">
        <v>48</v>
      </c>
      <c r="C14" s="63"/>
      <c r="D14" s="63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s="17" customFormat="1" ht="45" customHeight="1">
      <c r="A15" s="89"/>
      <c r="B15" s="63" t="s">
        <v>104</v>
      </c>
      <c r="C15" s="63"/>
      <c r="D15" s="63"/>
      <c r="E15" s="65"/>
      <c r="F15" s="65"/>
      <c r="G15" s="65"/>
      <c r="H15" s="65"/>
      <c r="I15" s="65"/>
      <c r="J15" s="65"/>
      <c r="K15" s="65"/>
      <c r="L15" s="65"/>
      <c r="M15" s="65"/>
      <c r="N15" s="65"/>
    </row>
    <row r="16" spans="1:14" s="17" customFormat="1" ht="15.75" customHeight="1">
      <c r="A16" s="89" t="s">
        <v>11</v>
      </c>
      <c r="B16" s="63" t="s">
        <v>80</v>
      </c>
      <c r="C16" s="63"/>
      <c r="D16" s="63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1:14" s="17" customFormat="1" ht="15.75" customHeight="1">
      <c r="A17" s="89"/>
      <c r="B17" s="63" t="s">
        <v>22</v>
      </c>
      <c r="C17" s="63"/>
      <c r="D17" s="63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s="17" customFormat="1" ht="55.5" customHeight="1">
      <c r="A18" s="89"/>
      <c r="B18" s="91" t="s">
        <v>106</v>
      </c>
      <c r="C18" s="91" t="s">
        <v>110</v>
      </c>
      <c r="D18" s="91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17" customFormat="1" ht="66.75" customHeight="1">
      <c r="A19" s="89"/>
      <c r="B19" s="91" t="s">
        <v>107</v>
      </c>
      <c r="C19" s="91" t="s">
        <v>95</v>
      </c>
      <c r="D19" s="91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s="17" customFormat="1" ht="15.75" customHeight="1">
      <c r="A20" s="89" t="s">
        <v>11</v>
      </c>
      <c r="B20" s="63" t="s">
        <v>76</v>
      </c>
      <c r="C20" s="63"/>
      <c r="D20" s="63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ht="15.75">
      <c r="A21" s="89" t="s">
        <v>11</v>
      </c>
      <c r="B21" s="63" t="s">
        <v>11</v>
      </c>
      <c r="C21" s="63"/>
      <c r="D21" s="63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126">
      <c r="A22" s="89"/>
      <c r="B22" s="91" t="s">
        <v>108</v>
      </c>
      <c r="C22" s="91" t="s">
        <v>94</v>
      </c>
      <c r="D22" s="91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ht="15.75">
      <c r="A23" s="89" t="s">
        <v>11</v>
      </c>
      <c r="B23" s="63" t="s">
        <v>77</v>
      </c>
      <c r="C23" s="63"/>
      <c r="D23" s="63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ht="15.75">
      <c r="A24" s="116"/>
      <c r="B24" s="116"/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</row>
    <row r="25" spans="1:14" ht="15.75">
      <c r="A25" s="116"/>
      <c r="B25" s="116"/>
      <c r="C25" s="49" t="s">
        <v>6</v>
      </c>
      <c r="D25" s="118"/>
      <c r="E25" s="118"/>
      <c r="F25" s="118"/>
      <c r="G25" s="117"/>
      <c r="H25" s="118"/>
      <c r="I25" s="118"/>
      <c r="J25" s="117"/>
      <c r="K25" s="118"/>
      <c r="L25" s="118"/>
      <c r="M25" s="117"/>
      <c r="N25" s="117"/>
    </row>
    <row r="26" spans="1:14" ht="36" customHeight="1">
      <c r="A26" s="116"/>
      <c r="B26" s="116"/>
      <c r="C26" s="119"/>
      <c r="D26" s="367" t="s">
        <v>71</v>
      </c>
      <c r="E26" s="367"/>
      <c r="F26" s="367"/>
      <c r="G26" s="117"/>
      <c r="H26" s="367" t="s">
        <v>3</v>
      </c>
      <c r="I26" s="367"/>
      <c r="J26" s="117"/>
      <c r="K26" s="367" t="s">
        <v>2</v>
      </c>
      <c r="L26" s="367"/>
      <c r="M26" s="117"/>
      <c r="N26" s="117"/>
    </row>
    <row r="27" spans="1:14">
      <c r="A27" s="7"/>
      <c r="B27" s="7"/>
      <c r="C27" s="7"/>
    </row>
    <row r="28" spans="1:14" ht="15">
      <c r="A28" s="368" t="s">
        <v>145</v>
      </c>
      <c r="B28" s="368"/>
      <c r="C28" s="368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</row>
  </sheetData>
  <mergeCells count="10">
    <mergeCell ref="D26:F26"/>
    <mergeCell ref="H26:I26"/>
    <mergeCell ref="K26:L26"/>
    <mergeCell ref="A28:N28"/>
    <mergeCell ref="A3:N3"/>
    <mergeCell ref="A5:A6"/>
    <mergeCell ref="C5:C6"/>
    <mergeCell ref="D5:D6"/>
    <mergeCell ref="G5:H5"/>
    <mergeCell ref="N5:N6"/>
  </mergeCells>
  <pageMargins left="0.35433070866141736" right="0.35433070866141736" top="0.74803149606299213" bottom="0.39370078740157483" header="0.31496062992125984" footer="0.31496062992125984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12</vt:i4>
      </vt:variant>
    </vt:vector>
  </HeadingPairs>
  <TitlesOfParts>
    <vt:vector size="22" baseType="lpstr">
      <vt:lpstr>приложение1</vt:lpstr>
      <vt:lpstr>приложение2</vt:lpstr>
      <vt:lpstr>приложение 3</vt:lpstr>
      <vt:lpstr>приложение 4</vt:lpstr>
      <vt:lpstr>приложение 5</vt:lpstr>
      <vt:lpstr>приложение 6</vt:lpstr>
      <vt:lpstr>приложение7</vt:lpstr>
      <vt:lpstr>приложение 8</vt:lpstr>
      <vt:lpstr>приложение 9</vt:lpstr>
      <vt:lpstr>приложение 10</vt:lpstr>
      <vt:lpstr>'приложение 10'!Заголовки_для_печати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8'!Заголовки_для_печати</vt:lpstr>
      <vt:lpstr>'приложение 9'!Заголовки_для_печати</vt:lpstr>
      <vt:lpstr>приложение1!Заголовки_для_печати</vt:lpstr>
      <vt:lpstr>приложение2!Заголовки_для_печати</vt:lpstr>
      <vt:lpstr>приложение7!Заголовки_для_печати</vt:lpstr>
      <vt:lpstr>'приложение 5'!Область_печати</vt:lpstr>
      <vt:lpstr>приложение1!Область_печати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специалист</cp:lastModifiedBy>
  <cp:lastPrinted>2025-02-20T13:08:12Z</cp:lastPrinted>
  <dcterms:created xsi:type="dcterms:W3CDTF">2005-05-11T09:34:44Z</dcterms:created>
  <dcterms:modified xsi:type="dcterms:W3CDTF">2025-02-20T13:16:59Z</dcterms:modified>
</cp:coreProperties>
</file>